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7750" sheetId="2" r:id="rId2"/>
    <sheet name="Mises à jour" sheetId="3" r:id="rId3"/>
  </sheets>
  <definedNames/>
  <calcPr calcId="145621"/>
</workbook>
</file>

<file path=xl/sharedStrings.xml><?xml version="1.0" encoding="utf-8"?>
<sst xmlns="http://schemas.openxmlformats.org/spreadsheetml/2006/main" count="6474" uniqueCount="5302">
  <si>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</si>
  <si>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</si>
  <si>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</si>
  <si>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</si>
  <si>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</si>
  <si>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</si>
  <si>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</si>
  <si>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</si>
  <si>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</si>
  <si>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</si>
  <si>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</si>
  <si>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</si>
  <si>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</si>
  <si>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</si>
  <si>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</si>
  <si>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</si>
  <si>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</si>
  <si>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</si>
  <si>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</si>
  <si>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</si>
  <si>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</si>
  <si>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</si>
  <si>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</si>
  <si>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</si>
  <si>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</si>
  <si>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</si>
  <si>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</si>
  <si>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</si>
  <si>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</si>
  <si>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</si>
  <si>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</si>
  <si>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</si>
  <si>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</si>
  <si>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</si>
  <si>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</si>
  <si>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</si>
  <si>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</si>
  <si>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</si>
  <si>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</si>
  <si>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</si>
  <si>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</si>
  <si>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</si>
  <si>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</si>
  <si>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</si>
  <si>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</si>
  <si>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</si>
  <si>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</si>
  <si>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</si>
  <si>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</si>
  <si>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</si>
  <si>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</si>
  <si>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</si>
  <si>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</si>
  <si>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</si>
  <si>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</si>
  <si>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</si>
  <si>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</si>
  <si>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</si>
  <si>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</si>
  <si>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</si>
  <si>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</si>
  <si>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</si>
  <si>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</si>
  <si>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</si>
  <si>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</si>
  <si>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</si>
  <si>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</si>
  <si>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</si>
  <si>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</si>
  <si>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</si>
  <si>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</si>
  <si>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</si>
  <si>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</si>
  <si>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</si>
  <si>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</si>
  <si>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</si>
  <si>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</si>
  <si>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</si>
  <si>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</si>
  <si>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</si>
  <si>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</si>
  <si>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</si>
  <si>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</si>
  <si>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</si>
  <si>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</si>
  <si>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</si>
  <si>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</si>
  <si>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</si>
  <si>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</si>
  <si>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</si>
  <si>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</si>
  <si>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</si>
  <si>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</si>
  <si>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</si>
  <si>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</si>
  <si>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</si>
  <si>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</si>
  <si>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</si>
  <si>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</si>
  <si>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</si>
  <si>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</si>
  <si>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</si>
  <si>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</si>
  <si>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</si>
  <si>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</si>
  <si>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</si>
  <si>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</si>
  <si>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</si>
  <si>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</si>
  <si>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</si>
  <si>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</si>
  <si>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</si>
  <si>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</si>
  <si>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</si>
  <si>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</si>
  <si>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</si>
  <si>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</si>
  <si>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</si>
  <si>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</si>
  <si>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</si>
  <si>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</si>
  <si>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</si>
  <si>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</si>
  <si>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</si>
  <si>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</si>
  <si>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</si>
  <si>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</si>
  <si>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</si>
  <si>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</si>
  <si>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</si>
  <si>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</si>
  <si>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</si>
  <si>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</si>
  <si>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</si>
  <si>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</si>
  <si>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</si>
  <si>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</si>
  <si>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</si>
  <si>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</si>
  <si>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</si>
  <si>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</si>
  <si>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</si>
  <si>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</si>
  <si>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</si>
  <si>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</si>
  <si>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</si>
  <si>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</si>
  <si>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</si>
  <si>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</si>
  <si>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</si>
  <si>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</si>
  <si>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</si>
  <si>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</si>
  <si>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</si>
  <si>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</si>
  <si>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</si>
  <si>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</si>
  <si>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</si>
  <si>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</si>
  <si>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</si>
  <si>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</si>
  <si>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</si>
  <si>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</si>
  <si>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</si>
  <si>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</si>
  <si>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</si>
  <si>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</si>
  <si>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</si>
  <si>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</si>
  <si>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</si>
  <si>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</si>
  <si>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</si>
  <si>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</si>
  <si>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</si>
  <si>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</si>
  <si>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</si>
  <si>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</si>
  <si>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</si>
  <si>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</si>
  <si>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</si>
  <si>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</si>
  <si>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</si>
  <si>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</si>
  <si>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</si>
  <si>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</si>
  <si>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</si>
  <si>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</si>
  <si>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</si>
  <si>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</si>
  <si>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</si>
  <si>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</si>
  <si>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</si>
  <si>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</si>
  <si>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</si>
  <si>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</si>
  <si>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</si>
  <si>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</si>
  <si>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</si>
  <si>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</si>
  <si>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</si>
  <si>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</si>
  <si>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</si>
  <si>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</si>
  <si>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</si>
  <si>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</si>
  <si>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</si>
  <si>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</si>
  <si>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</si>
  <si>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</si>
  <si>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</si>
  <si>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</si>
  <si>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</si>
  <si>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</si>
  <si>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</si>
  <si>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</si>
  <si>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</si>
  <si>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</si>
  <si>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</si>
  <si>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</si>
  <si>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</si>
  <si>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</si>
  <si>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</si>
  <si>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</si>
  <si>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</si>
  <si>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</si>
  <si>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</si>
  <si>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</si>
  <si>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</si>
  <si>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</si>
  <si>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</si>
  <si>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</si>
  <si>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</si>
  <si>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</si>
  <si>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</si>
  <si>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</si>
  <si>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</si>
  <si>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</si>
  <si>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</si>
  <si>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</si>
  <si>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</si>
  <si>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</si>
  <si>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</si>
  <si>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</si>
  <si>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</si>
  <si>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</si>
  <si>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</si>
  <si>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</si>
  <si>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</si>
  <si>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</si>
  <si>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</si>
  <si>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</si>
  <si>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</si>
  <si>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</si>
  <si>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</si>
  <si>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</si>
  <si>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</si>
  <si>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</si>
  <si>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</si>
  <si>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</si>
  <si>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</si>
  <si>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</si>
  <si>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</si>
  <si>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</si>
  <si>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</si>
  <si>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</si>
  <si>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</si>
  <si>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</si>
  <si>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</si>
  <si>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</si>
  <si>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</si>
  <si>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</si>
  <si>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</si>
  <si>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</si>
  <si>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</si>
  <si>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</si>
  <si>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</si>
  <si>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</si>
  <si>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</si>
  <si>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</si>
  <si>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</si>
  <si>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</si>
  <si>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</si>
  <si>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</si>
  <si>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</si>
  <si>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</si>
  <si>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</si>
  <si>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</si>
  <si>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</si>
  <si>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</si>
  <si>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</si>
  <si>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</si>
  <si>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</si>
  <si>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</si>
  <si>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</si>
  <si>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</si>
  <si>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</si>
  <si>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</si>
  <si>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</si>
  <si>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</si>
  <si>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</si>
  <si>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</si>
  <si>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</si>
  <si>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</si>
  <si>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</si>
  <si>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</si>
  <si>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</si>
  <si>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</si>
  <si>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</si>
  <si>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</si>
  <si>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</si>
  <si>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</si>
  <si>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</si>
  <si>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</si>
  <si>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</si>
  <si>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</si>
  <si>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</si>
  <si>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</si>
  <si>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</si>
  <si>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</si>
  <si>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</si>
  <si>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</si>
  <si>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</si>
  <si>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</si>
  <si>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</si>
  <si>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</si>
  <si>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</si>
  <si>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</si>
  <si>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</si>
  <si>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</si>
  <si>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</si>
  <si>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</si>
  <si>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</si>
  <si>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</si>
  <si>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</si>
  <si>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</si>
  <si>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</si>
  <si>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</si>
  <si>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</si>
  <si>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</si>
  <si>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</si>
  <si>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</si>
  <si>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</si>
  <si>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</si>
  <si>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</si>
  <si>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</si>
  <si>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</si>
  <si>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</si>
  <si>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</si>
  <si>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</si>
  <si>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</si>
  <si>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</si>
  <si>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</si>
  <si>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</si>
  <si>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</si>
  <si>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</si>
  <si>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</si>
  <si>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</si>
  <si>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</si>
  <si>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</si>
  <si>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</si>
  <si>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</si>
  <si>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</si>
  <si>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</si>
  <si>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</si>
  <si>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</si>
  <si>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</si>
  <si>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</si>
  <si>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</si>
  <si>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</si>
  <si>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</si>
  <si>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</si>
  <si>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</si>
  <si>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</si>
  <si>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</si>
  <si>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</si>
  <si>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</si>
  <si>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</si>
  <si>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</si>
  <si>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</si>
  <si>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</si>
  <si>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</si>
  <si>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</si>
  <si>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</si>
  <si>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</si>
  <si>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</si>
  <si>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</si>
  <si>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</si>
  <si>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</si>
  <si>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</si>
  <si>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</si>
  <si>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</si>
  <si>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</si>
  <si>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</si>
  <si>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</si>
  <si>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</si>
  <si>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</si>
  <si>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</si>
  <si>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</si>
  <si>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</si>
  <si>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</si>
  <si>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</si>
  <si>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</si>
  <si>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</si>
  <si>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</si>
  <si>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</si>
  <si>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</si>
  <si>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</si>
  <si>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</si>
  <si>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</si>
  <si>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</si>
  <si>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</si>
  <si>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</si>
  <si>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</si>
  <si>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</si>
  <si>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</si>
  <si>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</si>
  <si>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</si>
  <si>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</si>
  <si>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</si>
  <si>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</si>
  <si>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</si>
  <si>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</si>
  <si>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</si>
  <si>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</si>
  <si>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</si>
  <si>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</si>
  <si>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</si>
  <si>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</si>
  <si>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</si>
  <si>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</si>
  <si>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</si>
  <si>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</si>
  <si>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</si>
  <si>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</si>
  <si>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</si>
  <si>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</si>
  <si>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</si>
  <si>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</si>
  <si>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</si>
  <si>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</si>
  <si>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</si>
  <si>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</si>
  <si>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</si>
  <si>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</si>
  <si>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</si>
  <si>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</si>
  <si>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</si>
  <si>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</si>
  <si>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</si>
  <si>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</si>
  <si>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</si>
  <si>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</si>
  <si>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</si>
  <si>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</si>
  <si>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</si>
  <si>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</si>
  <si>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</si>
  <si>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</si>
  <si>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</si>
  <si>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</si>
  <si>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</si>
  <si>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</si>
  <si>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</si>
  <si>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</si>
  <si>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</si>
  <si>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</si>
  <si>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</si>
  <si>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</si>
  <si>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</si>
  <si>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</si>
  <si>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</si>
  <si>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</si>
  <si>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</si>
  <si>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</si>
  <si>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</si>
  <si>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</si>
  <si>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</si>
  <si>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</si>
  <si>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</si>
  <si>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</si>
  <si>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</si>
  <si>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</si>
  <si>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</si>
  <si>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</si>
  <si>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</si>
  <si>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</si>
  <si>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</si>
  <si>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</si>
  <si>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</si>
  <si>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</si>
  <si>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</si>
  <si>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</si>
  <si>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</si>
  <si>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</si>
  <si>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</si>
  <si>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</si>
  <si>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</si>
  <si>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</si>
  <si>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</si>
  <si>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</si>
  <si>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</si>
  <si>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</si>
  <si>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</si>
  <si>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</si>
  <si>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</si>
  <si>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</si>
  <si>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</si>
  <si>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</si>
  <si>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</si>
  <si>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</si>
  <si>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</si>
  <si>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</si>
  <si>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</si>
  <si>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</si>
  <si>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</si>
  <si>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</si>
  <si>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</si>
  <si>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</si>
  <si>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</si>
  <si>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</si>
  <si>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</si>
  <si>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</si>
  <si>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</si>
  <si>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</si>
  <si>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</si>
  <si>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</si>
  <si>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</si>
  <si>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</si>
  <si>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</si>
  <si>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</si>
  <si>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</si>
  <si>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</si>
  <si>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</si>
  <si>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</si>
  <si>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</si>
  <si>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</si>
  <si>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</si>
  <si>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</si>
  <si>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</si>
  <si>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</si>
  <si>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</si>
  <si>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</si>
  <si>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</si>
  <si>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</si>
  <si>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</si>
  <si>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</si>
  <si>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</si>
  <si>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</si>
  <si>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</si>
  <si>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</si>
  <si>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</si>
  <si>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</si>
  <si>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</si>
  <si>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</si>
  <si>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</si>
  <si>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</si>
  <si>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</si>
  <si>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</si>
  <si>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</si>
  <si>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</si>
  <si>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</si>
  <si>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</si>
  <si>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</si>
  <si>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</si>
  <si>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</si>
  <si>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</si>
  <si>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</si>
  <si>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</si>
  <si>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</si>
  <si>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</si>
  <si>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</si>
  <si>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</si>
  <si>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</si>
  <si>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</si>
  <si>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</si>
  <si>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</si>
  <si>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</si>
  <si>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</si>
  <si>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</si>
  <si>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</si>
  <si>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</si>
  <si>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</si>
  <si>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</si>
  <si>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</si>
  <si>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</si>
  <si>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</si>
  <si>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</si>
  <si>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</si>
  <si>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</si>
  <si>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</si>
  <si>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</si>
  <si>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</si>
  <si>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</si>
  <si>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</si>
  <si>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</si>
  <si>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</si>
  <si>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</si>
  <si>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</si>
  <si>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</si>
  <si>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</si>
  <si>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</si>
  <si>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</si>
  <si>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</si>
  <si>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</si>
  <si>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</si>
  <si>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</si>
  <si>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</si>
  <si>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</si>
  <si>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</si>
  <si>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</si>
  <si>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</si>
  <si>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</si>
  <si>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</si>
  <si>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</si>
  <si>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</si>
  <si>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</si>
  <si>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</si>
  <si>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</si>
  <si>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</si>
  <si>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</si>
  <si>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</si>
  <si>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</si>
  <si>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</si>
  <si>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</si>
  <si>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</si>
  <si>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</si>
  <si>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</si>
  <si>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</si>
  <si>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</si>
  <si>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</si>
  <si>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</si>
  <si>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</si>
  <si>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</si>
  <si>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</si>
  <si>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</si>
  <si>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</si>
  <si>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</si>
  <si>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</si>
  <si>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</si>
  <si>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</si>
  <si>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</si>
  <si>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</si>
  <si>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</si>
  <si>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</si>
  <si>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</si>
  <si>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</si>
  <si>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</si>
  <si>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</si>
  <si>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</si>
  <si>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</si>
  <si>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</si>
  <si>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</si>
  <si>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</si>
  <si>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</si>
  <si>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</si>
  <si>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</si>
  <si>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</si>
  <si>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</si>
  <si>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</si>
  <si>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</si>
  <si>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</si>
  <si>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</si>
  <si>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</si>
  <si>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</si>
  <si>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</si>
  <si>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</si>
  <si>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</si>
  <si>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</si>
  <si>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</si>
  <si>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</si>
  <si>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</si>
  <si>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</si>
  <si>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</si>
  <si>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</si>
  <si>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</si>
  <si>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</si>
  <si>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</si>
  <si>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</si>
  <si>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</si>
  <si>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</si>
  <si>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</si>
  <si>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</si>
  <si>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</si>
  <si>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</si>
  <si>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</si>
  <si>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</si>
  <si>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</si>
  <si>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</si>
  <si>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</si>
  <si>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</si>
  <si>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</si>
  <si>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</si>
  <si>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</si>
  <si>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</si>
  <si>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</si>
  <si>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</si>
  <si>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</si>
  <si>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</si>
  <si>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</si>
  <si>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</si>
  <si>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</si>
  <si>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</si>
  <si>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</si>
  <si>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</si>
  <si>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</si>
  <si>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</si>
  <si>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</si>
  <si>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</si>
  <si>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</si>
  <si>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</si>
  <si>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</si>
  <si>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</si>
  <si>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</si>
  <si>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</si>
  <si>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</si>
  <si>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</si>
  <si>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</si>
  <si>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</si>
  <si>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</si>
  <si>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</si>
  <si>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</si>
  <si>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</si>
  <si>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</si>
  <si>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</si>
  <si>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</si>
  <si>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</si>
  <si>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</si>
  <si>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</si>
  <si>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</si>
  <si>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</si>
  <si>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</si>
  <si>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</si>
  <si>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</si>
  <si>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</si>
  <si>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</si>
  <si>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</si>
  <si>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</si>
  <si>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</si>
  <si>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</si>
  <si>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</si>
  <si>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</si>
  <si>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</si>
  <si>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</si>
  <si>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</si>
  <si>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</si>
  <si>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</si>
  <si>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</si>
  <si>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</si>
  <si>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</si>
  <si>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</si>
  <si>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</si>
  <si>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</si>
  <si>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</si>
  <si>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</si>
  <si>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</si>
  <si>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</si>
  <si>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</si>
  <si>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</si>
  <si>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</si>
  <si>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</si>
  <si>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</si>
  <si>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</si>
  <si>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</si>
  <si>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</si>
  <si>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</si>
  <si>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</si>
  <si>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</si>
  <si>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</si>
  <si>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</si>
  <si>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</si>
  <si>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</si>
  <si>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</si>
  <si>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</si>
  <si>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</si>
  <si>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</si>
  <si>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</si>
  <si>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</si>
  <si>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</si>
  <si>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</si>
  <si>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</si>
  <si>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</si>
  <si>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</si>
  <si>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</si>
  <si>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</si>
  <si>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</si>
  <si>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</si>
  <si>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</si>
  <si>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</si>
  <si>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</si>
  <si>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</si>
  <si>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</si>
  <si>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</si>
  <si>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</si>
  <si>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</si>
  <si>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</si>
  <si>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</si>
  <si>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</si>
  <si>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</si>
  <si>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</si>
  <si>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</si>
  <si>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</si>
  <si>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</si>
  <si>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</si>
  <si>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</si>
  <si>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</si>
  <si>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</si>
  <si>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</si>
  <si>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</si>
  <si>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</si>
  <si>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</si>
  <si>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</si>
  <si>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</si>
  <si>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</si>
  <si>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</si>
  <si>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</si>
  <si>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</si>
  <si>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</si>
  <si>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</si>
  <si>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</si>
  <si>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</si>
  <si>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</si>
  <si>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</si>
  <si>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</si>
  <si>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</si>
  <si>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</si>
  <si>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</si>
  <si>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</si>
  <si>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</si>
  <si>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</si>
  <si>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</si>
  <si>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</si>
  <si>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</si>
  <si>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</si>
  <si>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</si>
  <si>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</si>
  <si>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</si>
  <si>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</si>
  <si>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</si>
  <si>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</si>
  <si>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</si>
  <si>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</si>
  <si>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</si>
  <si>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</si>
  <si>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</si>
  <si>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</si>
  <si>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</si>
  <si>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</si>
  <si>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</si>
  <si>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</si>
  <si>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</si>
  <si>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</si>
  <si>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</si>
  <si>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</si>
  <si>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</si>
  <si>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</si>
  <si>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</si>
  <si>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</si>
  <si>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</si>
  <si>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</si>
  <si>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</si>
  <si>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</si>
  <si>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</si>
  <si>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</si>
  <si>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</si>
  <si>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</si>
  <si>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</si>
  <si>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</si>
  <si>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</si>
  <si>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</si>
  <si>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</si>
  <si>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</si>
  <si>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</si>
  <si>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</si>
  <si>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</si>
  <si>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</si>
  <si>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</si>
  <si>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</si>
  <si>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</si>
  <si>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</si>
  <si>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</si>
  <si>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</si>
  <si>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</si>
  <si>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</si>
  <si>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</si>
  <si>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</si>
  <si>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</si>
  <si>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</si>
  <si>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</si>
  <si>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</si>
  <si>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</si>
  <si>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</si>
  <si>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</si>
  <si>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</si>
  <si>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</si>
  <si>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</si>
  <si>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</si>
  <si>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</si>
  <si>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</si>
  <si>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</si>
  <si>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</si>
  <si>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</si>
  <si>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</si>
  <si>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</si>
  <si>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</si>
  <si>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</si>
  <si>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</si>
  <si>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</si>
  <si>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</si>
  <si>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</si>
  <si>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</si>
  <si>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</si>
  <si>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</si>
  <si>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</si>
  <si>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</si>
  <si>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</si>
  <si>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</si>
  <si>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</si>
  <si>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</si>
  <si>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</si>
  <si>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</si>
  <si>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</si>
  <si>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</si>
  <si>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</si>
  <si>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</si>
  <si>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</si>
  <si>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</si>
  <si>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</si>
  <si>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</si>
  <si>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</si>
  <si>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</si>
  <si>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</si>
  <si>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</si>
  <si>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</si>
  <si>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</si>
  <si>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</si>
  <si>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</si>
  <si>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</si>
  <si>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</si>
  <si>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</si>
  <si>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</si>
  <si>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</si>
  <si>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</si>
  <si>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</si>
  <si>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</si>
  <si>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</si>
  <si>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</si>
  <si>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</si>
  <si>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</si>
  <si>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</si>
  <si>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</si>
  <si>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</si>
  <si>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</si>
  <si>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</si>
  <si>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</si>
  <si>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</si>
  <si>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</si>
  <si>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</si>
  <si>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</si>
  <si>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</si>
  <si>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</si>
  <si>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</si>
  <si>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</si>
  <si>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</si>
  <si>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</si>
  <si>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</si>
  <si>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</si>
  <si>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</si>
  <si>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</si>
  <si>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</si>
  <si>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</si>
  <si>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</si>
  <si>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</si>
  <si>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</si>
  <si>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</si>
  <si>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</si>
  <si>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</si>
  <si>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</si>
  <si>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</si>
  <si>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</si>
  <si>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</si>
  <si>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</si>
  <si>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</si>
  <si>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</si>
  <si>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</si>
  <si>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</si>
  <si>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</si>
  <si>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</si>
  <si>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</si>
  <si>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</si>
  <si>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</si>
  <si>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</si>
  <si>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</si>
  <si>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</si>
  <si>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</si>
  <si>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</si>
  <si>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</si>
  <si>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</si>
  <si>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</si>
  <si>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</si>
  <si>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</si>
  <si>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</si>
  <si>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</si>
  <si>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</si>
  <si>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</si>
  <si>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</si>
  <si>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</si>
  <si>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</si>
  <si>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</si>
  <si>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</si>
  <si>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</si>
  <si>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</si>
  <si>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</si>
  <si>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</si>
  <si>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</si>
  <si>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</si>
  <si>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</si>
  <si>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</si>
  <si>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</si>
  <si>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</si>
  <si>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</si>
  <si>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</si>
  <si>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</si>
  <si>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</si>
  <si>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</si>
  <si>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</si>
  <si>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</si>
  <si>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</si>
  <si>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</si>
  <si>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</si>
  <si>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</si>
  <si>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</si>
  <si>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</si>
  <si>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</si>
  <si>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</si>
  <si>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</si>
  <si>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</si>
  <si>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</si>
  <si>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</si>
  <si>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</si>
  <si>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</si>
  <si>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</si>
  <si>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</si>
  <si>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</si>
  <si>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</si>
  <si>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</si>
  <si>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</si>
  <si>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</si>
  <si>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</si>
  <si>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</si>
  <si>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</si>
  <si>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</si>
  <si>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</si>
  <si>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</si>
  <si>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</si>
  <si>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</si>
  <si>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</si>
  <si>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</si>
  <si>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</si>
  <si>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</si>
  <si>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</si>
  <si>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</si>
  <si>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</si>
  <si>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</si>
  <si>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</si>
  <si>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</si>
  <si>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</si>
  <si>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</si>
  <si>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</si>
  <si>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</si>
  <si>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</si>
  <si>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</si>
  <si>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</si>
  <si>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</si>
  <si>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</si>
  <si>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</si>
  <si>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</si>
  <si>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</si>
  <si>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</si>
  <si>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</si>
  <si>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</si>
  <si>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</si>
  <si>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</si>
  <si>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</si>
  <si>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</si>
  <si>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</si>
  <si>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</si>
  <si>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</si>
  <si>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</si>
  <si>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</si>
  <si>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</si>
  <si>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</si>
  <si>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</si>
  <si>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</si>
  <si>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</si>
  <si>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</si>
  <si>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</si>
  <si>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</si>
  <si>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</si>
  <si>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</si>
  <si>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</si>
  <si>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</si>
  <si>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</si>
  <si>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</si>
  <si>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</si>
  <si>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</si>
  <si>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</si>
  <si>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</si>
  <si>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</si>
  <si>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</si>
  <si>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</si>
  <si>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</si>
  <si>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</si>
  <si>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</si>
  <si>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</si>
  <si>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</si>
  <si>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</si>
  <si>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</si>
  <si>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</si>
  <si>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</si>
  <si>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</si>
  <si>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</si>
  <si>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</si>
  <si>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</si>
  <si>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</si>
  <si>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</si>
  <si>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</si>
  <si>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</si>
  <si>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</si>
  <si>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</si>
  <si>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</si>
  <si>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</si>
  <si>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</si>
  <si>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</si>
  <si>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</si>
  <si>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</si>
  <si>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</si>
  <si>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</si>
  <si>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</si>
  <si>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</si>
  <si>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</si>
  <si>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</si>
  <si>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</si>
  <si>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</si>
  <si>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</si>
  <si>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</si>
  <si>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</si>
  <si>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</si>
  <si>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</si>
  <si>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</si>
  <si>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</si>
  <si>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</si>
  <si>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</si>
  <si>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</si>
  <si>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</si>
  <si>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</si>
  <si>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</si>
  <si>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</si>
  <si>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</si>
  <si>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</si>
  <si>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</si>
  <si>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</si>
  <si>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</si>
  <si>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</si>
  <si>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</si>
  <si>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</si>
  <si>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</si>
  <si>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</si>
  <si>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</si>
  <si>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</si>
  <si>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</si>
  <si>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</si>
  <si>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</si>
  <si>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</si>
  <si>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</si>
  <si>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</si>
  <si>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</si>
  <si>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</si>
  <si>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</si>
  <si>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</si>
  <si>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</si>
  <si>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</si>
  <si>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</si>
  <si>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</si>
  <si>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</si>
  <si>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</si>
  <si>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</si>
  <si>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</si>
  <si>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</si>
  <si>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</si>
  <si>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</si>
  <si>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</si>
  <si>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</si>
  <si>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</si>
  <si>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</si>
  <si>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</si>
  <si>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</si>
  <si>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</si>
  <si>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</si>
  <si>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</si>
  <si>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</si>
  <si>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</si>
  <si>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</si>
  <si>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</si>
  <si>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</si>
  <si>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</si>
  <si>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</si>
  <si>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</si>
  <si>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</si>
  <si>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</si>
  <si>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</si>
  <si>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</si>
  <si>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</si>
  <si>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</si>
  <si>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</si>
  <si>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</si>
  <si>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</si>
  <si>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</si>
  <si>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</si>
  <si>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</si>
  <si>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</si>
  <si>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</si>
  <si>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</si>
  <si>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</si>
  <si>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</si>
  <si>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</si>
  <si>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</si>
  <si>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</si>
  <si>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</si>
  <si>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</si>
  <si>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</si>
  <si>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</si>
  <si>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</si>
  <si>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</si>
  <si>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</si>
  <si>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</si>
  <si>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</si>
  <si>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</si>
  <si>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</si>
  <si>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</si>
  <si>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</si>
  <si>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</si>
  <si>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</si>
  <si>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</si>
  <si>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</si>
  <si>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</si>
  <si>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</si>
  <si>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</si>
  <si>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</si>
  <si>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</si>
  <si>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</si>
  <si>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</si>
  <si>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</si>
  <si>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</si>
  <si>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</si>
  <si>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</si>
  <si>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</si>
  <si>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</si>
  <si>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</si>
  <si>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</si>
  <si>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</si>
  <si>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</si>
  <si>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</si>
  <si>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</si>
  <si>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</si>
  <si>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</si>
  <si>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</si>
  <si>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</si>
  <si>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</si>
  <si>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</si>
  <si>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</si>
  <si>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</si>
  <si>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</si>
  <si>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</si>
  <si>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</si>
  <si>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</si>
  <si>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</si>
  <si>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</si>
  <si>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</si>
  <si>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</si>
  <si>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</si>
  <si>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</si>
  <si>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</si>
  <si>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</si>
  <si>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</si>
  <si>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</si>
  <si>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</si>
  <si>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</si>
  <si>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</si>
  <si>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</si>
  <si>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</si>
  <si>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</si>
  <si>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</si>
  <si>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</si>
  <si>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</si>
  <si>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</si>
  <si>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</si>
  <si>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</si>
  <si>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</si>
  <si>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</si>
  <si>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</si>
  <si>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</si>
  <si>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</si>
  <si>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</si>
  <si>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</si>
  <si>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</si>
  <si>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</si>
  <si>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</si>
  <si>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</si>
  <si>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</si>
  <si>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</si>
  <si>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</si>
  <si>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</si>
  <si>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</si>
  <si>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</si>
  <si>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</si>
  <si>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</si>
  <si>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</si>
  <si>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</si>
  <si>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</si>
  <si>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</si>
  <si>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</si>
  <si>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</si>
  <si>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</si>
  <si>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</si>
  <si>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</si>
  <si>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</si>
  <si>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</si>
  <si>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</si>
  <si>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</si>
  <si>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</si>
  <si>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</si>
  <si>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</si>
  <si>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</si>
  <si>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</si>
  <si>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</si>
  <si>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</si>
  <si>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</si>
  <si>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</si>
  <si>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</si>
  <si>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</si>
  <si>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</si>
  <si>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</si>
  <si>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</si>
  <si>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</si>
  <si>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</si>
  <si>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</si>
  <si>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</si>
  <si>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</si>
  <si>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</si>
  <si>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</si>
  <si>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</si>
  <si>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</si>
  <si>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</si>
  <si>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</si>
  <si>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</si>
  <si>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</si>
  <si>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</si>
  <si>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</si>
  <si>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</si>
  <si>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</si>
  <si>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</si>
  <si>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</si>
  <si>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</si>
  <si>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</si>
  <si>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</si>
  <si>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</si>
  <si>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</si>
  <si>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</si>
  <si>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</si>
  <si>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</si>
  <si>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</si>
  <si>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</si>
  <si>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</si>
  <si>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</si>
  <si>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</si>
  <si>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</si>
  <si>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</si>
  <si>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</si>
  <si>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</si>
  <si>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</si>
  <si>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</si>
  <si>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</si>
  <si>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</si>
  <si>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</si>
  <si>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</si>
  <si>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</si>
  <si>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</si>
  <si>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</si>
  <si>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</si>
  <si>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</si>
  <si>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</si>
  <si>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</si>
  <si>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</si>
  <si>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</si>
  <si>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</si>
  <si>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</si>
  <si>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</si>
  <si>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</si>
  <si>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</si>
  <si>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</si>
  <si>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</si>
  <si>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</si>
  <si>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</si>
  <si>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</si>
  <si>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</si>
  <si>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</si>
  <si>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</si>
  <si>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</si>
  <si>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</si>
  <si>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</si>
  <si>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</si>
  <si>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</si>
  <si>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</si>
  <si>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</si>
  <si>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</si>
  <si>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</si>
  <si>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</si>
  <si>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</si>
  <si>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</si>
  <si>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</si>
  <si>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</si>
  <si>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</si>
  <si>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</si>
  <si>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</si>
  <si>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</si>
  <si>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</si>
  <si>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</si>
  <si>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</si>
  <si>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</si>
  <si>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</si>
  <si>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</si>
  <si>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</si>
  <si>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</si>
  <si>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</si>
  <si>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</si>
  <si>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</si>
  <si>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</si>
  <si>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</si>
  <si>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</si>
  <si>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</si>
  <si>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</si>
  <si>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</si>
  <si>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</si>
  <si>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</si>
  <si>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</si>
  <si>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</si>
  <si>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</si>
  <si>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</si>
  <si>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</si>
  <si>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</si>
  <si>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</si>
  <si>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</si>
  <si>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</si>
  <si>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</si>
  <si>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</si>
  <si>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</si>
  <si>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</si>
  <si>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</si>
  <si>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</si>
  <si>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</si>
  <si>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</si>
  <si>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</si>
  <si>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</si>
  <si>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</si>
  <si>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</si>
  <si>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</si>
  <si>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</si>
  <si>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</si>
  <si>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</si>
  <si>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</si>
  <si>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</si>
  <si>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</si>
  <si>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</si>
  <si>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</si>
  <si>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</si>
  <si>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</si>
  <si>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</si>
  <si>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</si>
  <si>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</si>
  <si>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</si>
  <si>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</si>
  <si>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</si>
  <si>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</si>
  <si>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</si>
  <si>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</si>
  <si>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</si>
  <si>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</si>
  <si>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</si>
  <si>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</si>
  <si>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</si>
  <si>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</si>
  <si>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</si>
  <si>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</si>
  <si>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</si>
  <si>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</si>
  <si>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</si>
  <si>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</si>
  <si>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</si>
  <si>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</si>
  <si>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</si>
  <si>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</si>
  <si>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</si>
  <si>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</si>
  <si>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</si>
  <si>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</si>
  <si>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</si>
  <si>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</si>
  <si>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</si>
  <si>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</si>
  <si>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</si>
  <si>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</si>
  <si>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</si>
  <si>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</si>
  <si>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</si>
  <si>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</si>
  <si>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</si>
  <si>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</si>
  <si>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</si>
  <si>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</si>
  <si>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</si>
  <si>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</si>
  <si>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</si>
  <si>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</si>
  <si>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</si>
  <si>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</si>
  <si>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</si>
  <si>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</si>
  <si>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</si>
  <si>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</si>
  <si>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</si>
  <si>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</si>
  <si>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</si>
  <si>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</si>
  <si>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</si>
  <si>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</si>
  <si>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</si>
  <si>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</si>
  <si>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</si>
  <si>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</si>
  <si>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</si>
  <si>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</si>
  <si>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</si>
  <si>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</si>
  <si>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</si>
  <si>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</si>
  <si>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</si>
  <si>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</si>
  <si>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</si>
  <si>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</si>
  <si>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</si>
  <si>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</si>
  <si>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</si>
  <si>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</si>
  <si>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</si>
  <si>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</si>
  <si>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</si>
  <si>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</si>
  <si>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</si>
  <si>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</si>
  <si>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</si>
  <si>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</si>
  <si>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</si>
  <si>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</si>
  <si>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</si>
  <si>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</si>
  <si>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</si>
  <si>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</si>
  <si>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</si>
  <si>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</si>
  <si>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</si>
  <si>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</si>
  <si>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</si>
  <si>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</si>
  <si>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</si>
  <si>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</si>
  <si>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</si>
  <si>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</si>
  <si>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</si>
  <si>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</si>
  <si>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</si>
  <si>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</si>
  <si>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</si>
  <si>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</si>
  <si>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</si>
  <si>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</si>
  <si>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</si>
  <si>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</si>
  <si>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</si>
  <si>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</si>
  <si>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</si>
  <si>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</si>
  <si>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</si>
  <si>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</si>
  <si>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</si>
  <si>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</si>
  <si>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</si>
  <si>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</si>
  <si>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</si>
  <si>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</si>
  <si>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</si>
  <si>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</si>
  <si>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</si>
  <si>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</si>
  <si>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</si>
  <si>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</si>
  <si>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</si>
  <si>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</si>
  <si>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</si>
  <si>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</si>
  <si>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</si>
  <si>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</si>
  <si>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</si>
  <si>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</si>
  <si>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</si>
  <si>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</si>
  <si>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</si>
  <si>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</si>
  <si>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</si>
  <si>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</si>
  <si>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</si>
  <si>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</si>
  <si>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</si>
  <si>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</si>
  <si>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</si>
  <si>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</si>
  <si>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</si>
  <si>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</si>
  <si>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</si>
  <si>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</si>
  <si>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</si>
  <si>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</si>
  <si>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</si>
  <si>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</si>
  <si>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</si>
  <si>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</si>
  <si>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</si>
  <si>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</si>
  <si>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</si>
  <si>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</si>
  <si>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</si>
  <si>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</si>
  <si>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</si>
  <si>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</si>
  <si>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</si>
  <si>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</si>
  <si>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</si>
  <si>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</si>
  <si>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</si>
  <si>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</si>
  <si>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</si>
  <si>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</si>
  <si>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</si>
  <si>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</si>
  <si>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</si>
  <si>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</si>
  <si>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</si>
  <si>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</si>
  <si>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</si>
  <si>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</si>
  <si>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</si>
  <si>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</si>
  <si>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</si>
  <si>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</si>
  <si>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</si>
  <si>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</si>
  <si>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</si>
  <si>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</si>
  <si>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</si>
  <si>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</si>
  <si>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</si>
  <si>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</si>
  <si>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</si>
  <si>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</si>
  <si>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</si>
  <si>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</si>
  <si>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</si>
  <si>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</si>
  <si>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</si>
  <si>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</si>
  <si>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</si>
  <si>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</si>
  <si>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</si>
  <si>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</si>
  <si>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</si>
  <si>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</si>
  <si>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</si>
  <si>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</si>
  <si>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</si>
  <si>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</si>
  <si>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</si>
  <si>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</si>
  <si>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</si>
  <si>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</si>
  <si>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</si>
  <si>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</si>
  <si>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</si>
  <si>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</si>
  <si>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</si>
  <si>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</si>
  <si>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</si>
  <si>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</si>
  <si>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</si>
  <si>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</si>
  <si>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</si>
  <si>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</si>
  <si>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</si>
  <si>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</si>
  <si>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</si>
  <si>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</si>
  <si>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</si>
  <si>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</si>
  <si>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</si>
  <si>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</si>
  <si>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</si>
  <si>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</si>
  <si>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</si>
  <si>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</si>
  <si>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</si>
  <si>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</si>
  <si>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</si>
  <si>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</si>
  <si>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</si>
  <si>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</si>
  <si>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</si>
  <si>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</si>
  <si>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</si>
  <si>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</si>
  <si>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</si>
  <si>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</si>
  <si>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</si>
  <si>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</si>
  <si>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</si>
  <si>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</si>
  <si>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</si>
  <si>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</si>
  <si>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</si>
  <si>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</si>
  <si>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</si>
  <si>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</si>
  <si>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</si>
  <si>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</si>
  <si>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</si>
  <si>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</si>
  <si>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</si>
  <si>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</si>
  <si>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</si>
  <si>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</si>
  <si>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</si>
  <si>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</si>
  <si>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</si>
  <si>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</si>
  <si>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</si>
  <si>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</si>
  <si>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</si>
  <si>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</si>
  <si>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</si>
  <si>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</si>
  <si>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</si>
  <si>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</si>
  <si>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</si>
  <si>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</si>
  <si>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</si>
  <si>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</si>
  <si>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</si>
  <si>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</si>
  <si>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</si>
  <si>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</si>
  <si>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</si>
  <si>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</si>
  <si>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</si>
  <si>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</si>
  <si>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</si>
  <si>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</si>
  <si>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</si>
  <si>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</si>
  <si>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</si>
  <si>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</si>
  <si>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</si>
  <si>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</si>
  <si>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</si>
  <si>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</si>
  <si>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</si>
  <si>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</si>
  <si>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</si>
  <si>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</si>
  <si>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</si>
  <si>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</si>
  <si>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</si>
  <si>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</si>
  <si>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</si>
  <si>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</si>
  <si>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</si>
  <si>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</si>
  <si>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</si>
  <si>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</si>
  <si>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</si>
  <si>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</si>
  <si>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</si>
  <si>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</si>
  <si>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</si>
  <si>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</si>
  <si>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</si>
  <si>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</si>
  <si>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</si>
  <si>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</si>
  <si>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</si>
  <si>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</si>
  <si>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</si>
  <si>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</si>
  <si>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</si>
  <si>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</si>
  <si>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</si>
  <si>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</si>
  <si>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</si>
  <si>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</si>
  <si>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</si>
  <si>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</si>
  <si>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</si>
  <si>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</si>
  <si>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</si>
  <si>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</si>
  <si>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</si>
  <si>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</si>
  <si>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</si>
  <si>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</si>
  <si>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</si>
  <si>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</si>
  <si>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</si>
  <si>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</si>
  <si>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</si>
  <si>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</si>
  <si>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</si>
  <si>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</si>
  <si>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</si>
  <si>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</si>
  <si>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</si>
  <si>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</si>
  <si>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</si>
  <si>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</si>
  <si>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</si>
  <si>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</si>
  <si>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</si>
  <si>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</si>
  <si>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</si>
  <si>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</si>
  <si>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</si>
  <si>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</si>
  <si>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</si>
  <si>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</si>
  <si>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</si>
  <si>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</si>
  <si>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</si>
  <si>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</si>
  <si>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</si>
  <si>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</si>
  <si>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</si>
  <si>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</si>
  <si>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</si>
  <si>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</si>
  <si>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</si>
  <si>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</si>
  <si>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</si>
  <si>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</si>
  <si>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</si>
  <si>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</si>
  <si>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</si>
  <si>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</si>
  <si>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</si>
  <si>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</si>
  <si>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</si>
  <si>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</si>
  <si>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</si>
  <si>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</si>
  <si>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</si>
  <si>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</si>
  <si>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</si>
  <si>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</si>
  <si>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</si>
  <si>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</si>
  <si>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</si>
  <si>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</si>
  <si>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</si>
  <si>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</si>
  <si>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</si>
  <si>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</si>
  <si>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</si>
  <si>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</si>
  <si>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</si>
  <si>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</si>
  <si>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</si>
  <si>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</si>
  <si>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</si>
  <si>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</si>
  <si>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</si>
  <si>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</si>
  <si>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</si>
  <si>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</si>
  <si>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</si>
  <si>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</si>
  <si>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</si>
  <si>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</si>
  <si>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</si>
  <si>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</si>
  <si>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</si>
  <si>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</si>
  <si>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</si>
  <si>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</si>
  <si>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</si>
  <si>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</si>
  <si>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</si>
  <si>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</si>
  <si>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</si>
  <si>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</si>
  <si>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</si>
  <si>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</si>
  <si>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</si>
  <si>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</si>
  <si>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</si>
  <si>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</si>
  <si>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</si>
  <si>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</si>
  <si>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</si>
  <si>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</si>
  <si>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</si>
  <si>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</si>
  <si>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</si>
  <si>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</si>
  <si>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</si>
  <si>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</si>
  <si>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</si>
  <si>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</si>
  <si>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</si>
  <si>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</si>
  <si>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</si>
  <si>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</si>
  <si>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</si>
  <si>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</si>
  <si>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</si>
  <si>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</si>
  <si>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</si>
  <si>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</si>
  <si>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</si>
  <si>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</si>
  <si>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</si>
  <si>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</si>
  <si>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</si>
  <si>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</si>
  <si>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</si>
  <si>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</si>
  <si>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</si>
  <si>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</si>
  <si>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</si>
  <si>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</si>
  <si>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</si>
  <si>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</si>
  <si>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</si>
  <si>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</si>
  <si>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</si>
  <si>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</si>
  <si>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</si>
  <si>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</si>
  <si>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</si>
  <si>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</si>
  <si>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</si>
  <si>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</si>
  <si>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</si>
  <si>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</si>
  <si>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</si>
  <si>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</si>
  <si>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</si>
  <si>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</si>
  <si>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</si>
  <si>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</si>
  <si>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</si>
  <si>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</si>
  <si>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</si>
  <si>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</si>
  <si>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</si>
  <si>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</si>
  <si>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</si>
  <si>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</si>
  <si>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</si>
  <si>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</si>
  <si>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</si>
  <si>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</si>
  <si>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</si>
  <si>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</si>
  <si>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</si>
  <si>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</si>
  <si>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</si>
  <si>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</si>
  <si>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</si>
  <si>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</si>
  <si>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</si>
  <si>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</si>
  <si>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</si>
  <si>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</si>
  <si>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</si>
  <si>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</si>
  <si>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</si>
  <si>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</si>
  <si>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</si>
  <si>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</si>
  <si>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</si>
  <si>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</si>
  <si>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</si>
  <si>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</si>
  <si>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</si>
  <si>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</si>
  <si>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</si>
  <si>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</si>
  <si>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</si>
  <si>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</si>
  <si>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</si>
  <si>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</si>
  <si>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</si>
  <si>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</si>
  <si>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</si>
  <si>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</si>
  <si>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</si>
  <si>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</si>
  <si>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</si>
  <si>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</si>
  <si>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</si>
  <si>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</si>
  <si>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</si>
  <si>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</si>
  <si>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</si>
  <si>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</si>
  <si>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</si>
  <si>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</si>
  <si>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</si>
  <si>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</si>
  <si>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</si>
  <si>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</si>
  <si>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</si>
  <si>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</si>
  <si>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</si>
  <si>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</si>
  <si>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</si>
  <si>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</si>
  <si>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</si>
  <si>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</si>
  <si>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</si>
  <si>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</si>
  <si>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</si>
  <si>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</si>
  <si>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</si>
  <si>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</si>
  <si>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</si>
  <si>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</si>
  <si>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</si>
  <si>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</si>
  <si>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</si>
  <si>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</si>
  <si>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</si>
  <si>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</si>
  <si>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</si>
  <si>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</si>
  <si>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</si>
  <si>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</si>
  <si>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</si>
  <si>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</si>
  <si>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</si>
  <si>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</si>
  <si>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</si>
  <si>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</si>
  <si>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</si>
  <si>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</si>
  <si>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</si>
  <si>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</si>
  <si>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</si>
  <si>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</si>
  <si>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</si>
  <si>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</si>
  <si>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</si>
  <si>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</si>
  <si>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</si>
  <si>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</si>
  <si>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</si>
  <si>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</si>
  <si>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</si>
  <si>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</si>
  <si>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</si>
  <si>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</si>
  <si>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</si>
  <si>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</si>
  <si>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</si>
  <si>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</si>
  <si>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</si>
  <si>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</si>
  <si>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</si>
  <si>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</si>
  <si>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</si>
  <si>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</si>
  <si>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</si>
  <si>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</si>
  <si>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</si>
  <si>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</si>
  <si>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</si>
  <si>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</si>
  <si>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</si>
  <si>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</si>
  <si>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</si>
  <si>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</si>
  <si>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</si>
  <si>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</si>
  <si>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</si>
  <si>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</si>
  <si>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</si>
  <si>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</si>
  <si>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</si>
  <si>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</si>
  <si>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</si>
  <si>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</si>
  <si>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</si>
  <si>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</si>
  <si>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</si>
  <si>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</si>
  <si>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</si>
  <si>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</si>
  <si>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</si>
  <si>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</si>
  <si>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</si>
  <si>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</si>
  <si>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</si>
  <si>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</si>
  <si>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</si>
  <si>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</si>
  <si>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</si>
  <si>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</si>
  <si>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</si>
  <si>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</si>
  <si>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</si>
  <si>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</si>
  <si>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</si>
  <si>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</si>
  <si>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</si>
  <si>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</si>
  <si>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</si>
  <si>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</si>
  <si>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</si>
  <si>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</si>
  <si>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</si>
  <si>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</si>
  <si>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</si>
  <si>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</si>
  <si>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</si>
  <si>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</si>
  <si>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</si>
  <si>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</si>
  <si>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</si>
  <si>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</si>
  <si>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</si>
  <si>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</si>
  <si>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</si>
  <si>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</si>
  <si>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</si>
  <si>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</si>
  <si>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</si>
  <si>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</si>
  <si>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</si>
  <si>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</si>
  <si>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</si>
  <si>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</si>
  <si>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</si>
  <si>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</si>
  <si>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</si>
  <si>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</si>
  <si>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</si>
  <si>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</si>
  <si>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</si>
  <si>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</si>
  <si>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</si>
  <si>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</si>
  <si>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</si>
  <si>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</si>
  <si>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</si>
  <si>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</si>
  <si>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</si>
  <si>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</si>
  <si>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</si>
  <si>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</si>
  <si>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</si>
  <si>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</si>
  <si>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</si>
  <si>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</si>
  <si>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</si>
  <si>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</si>
  <si>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</si>
  <si>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</si>
  <si>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</si>
  <si>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</si>
  <si>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</si>
  <si>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</si>
  <si>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</si>
  <si>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</si>
  <si>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</si>
  <si>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</si>
  <si>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</si>
  <si>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</si>
  <si>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</si>
  <si>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</si>
  <si>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</si>
  <si>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</si>
  <si>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</si>
  <si>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</si>
  <si>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</si>
  <si>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</si>
  <si>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</si>
  <si>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</si>
  <si>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</si>
  <si>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</si>
  <si>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</si>
  <si>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</si>
  <si>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</si>
  <si>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</si>
  <si>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</si>
  <si>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</si>
  <si>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</si>
  <si>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</si>
  <si>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</si>
  <si>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</si>
  <si>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</si>
  <si>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</si>
  <si>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</si>
  <si>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</si>
  <si>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</si>
  <si>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</si>
  <si>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</si>
  <si>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</si>
  <si>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</si>
  <si>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</si>
  <si>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</si>
  <si>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</si>
  <si>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</si>
  <si>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</si>
  <si>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</si>
  <si>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</si>
  <si>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</si>
  <si>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</si>
  <si>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</si>
  <si>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</si>
  <si>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</si>
  <si>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</si>
  <si>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</si>
  <si>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</si>
  <si>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</si>
  <si>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</si>
  <si>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</si>
  <si>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</si>
  <si>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</si>
  <si>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</si>
  <si>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</si>
  <si>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</si>
  <si>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</si>
  <si>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</si>
  <si>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</si>
  <si>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</si>
  <si>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</si>
  <si>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</si>
  <si>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</si>
  <si>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</si>
  <si>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</si>
  <si>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</si>
  <si>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</si>
  <si>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</si>
  <si>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</si>
  <si>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</si>
  <si>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</si>
  <si>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</si>
  <si>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</si>
  <si>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</si>
  <si>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</si>
  <si>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</si>
  <si>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</si>
  <si>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</si>
  <si>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</si>
  <si>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</si>
  <si>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</si>
  <si>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</si>
  <si>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</si>
  <si>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</si>
  <si>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</si>
  <si>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</si>
  <si>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</si>
  <si>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</si>
  <si>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</si>
  <si>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</si>
  <si>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</si>
  <si>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</si>
  <si>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</si>
  <si>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</si>
  <si>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</si>
  <si>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</si>
  <si>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</si>
  <si>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</si>
  <si>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</si>
  <si>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</si>
  <si>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</si>
  <si>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</si>
  <si>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</si>
  <si>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</si>
  <si>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</si>
  <si>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</si>
  <si>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</si>
  <si>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</si>
  <si>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</si>
  <si>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</si>
  <si>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</si>
  <si>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</si>
  <si>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</si>
  <si>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</si>
  <si>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</si>
  <si>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</si>
  <si>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</si>
  <si>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</si>
  <si>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</si>
  <si>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</si>
  <si>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</si>
  <si>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</si>
  <si>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</si>
  <si>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</si>
  <si>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</si>
  <si>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</si>
  <si>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</si>
  <si>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</si>
  <si>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</si>
  <si>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</si>
  <si>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</si>
  <si>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</si>
  <si>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</si>
  <si>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</si>
  <si>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</si>
  <si>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</si>
  <si>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</si>
  <si>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</si>
  <si>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</si>
  <si>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</si>
  <si>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</si>
  <si>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</si>
  <si>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</si>
  <si>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</si>
  <si>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</si>
  <si>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</si>
  <si>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</si>
  <si>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</si>
  <si>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</si>
  <si>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</si>
  <si>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</si>
  <si>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</si>
  <si>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</si>
  <si>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</si>
  <si>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</si>
  <si>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</si>
  <si>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</si>
  <si>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</si>
  <si>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</si>
  <si>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</si>
  <si>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</si>
  <si>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</si>
  <si>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</si>
  <si>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</si>
  <si>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</si>
  <si>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</si>
  <si>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</si>
  <si>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</si>
  <si>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</si>
  <si>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</si>
  <si>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</si>
  <si>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</si>
  <si>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</si>
  <si>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</si>
  <si>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</si>
  <si>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</si>
  <si>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</si>
  <si>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</si>
  <si>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</si>
  <si>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</si>
  <si>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</si>
  <si>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</si>
  <si>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</si>
  <si>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</si>
  <si>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</si>
  <si>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</si>
  <si>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</si>
  <si>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</si>
  <si>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</si>
  <si>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</si>
  <si>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</si>
  <si>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</si>
  <si>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</si>
  <si>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</si>
  <si>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</si>
  <si>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</si>
  <si>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</si>
  <si>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</si>
  <si>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</si>
  <si>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</si>
  <si>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</si>
  <si>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</si>
  <si>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</si>
  <si>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</si>
  <si>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</si>
  <si>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</si>
  <si>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</si>
  <si>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</si>
  <si>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</si>
  <si>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</si>
  <si>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</si>
  <si>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</si>
  <si>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</si>
  <si>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</si>
  <si>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</si>
  <si>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</si>
  <si>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</si>
  <si>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</si>
  <si>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</si>
  <si>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</si>
  <si>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</si>
  <si>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</si>
  <si>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</si>
  <si>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</si>
  <si>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</si>
  <si>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</si>
  <si>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</si>
  <si>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</si>
  <si>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</si>
  <si>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</si>
  <si>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</si>
  <si>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</si>
  <si>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</si>
  <si>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</si>
  <si>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</si>
  <si>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</si>
  <si>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</si>
  <si>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</si>
  <si>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</si>
  <si>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</si>
  <si>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</si>
  <si>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</si>
  <si>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</si>
  <si>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</si>
  <si>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</si>
  <si>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</si>
  <si>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</si>
  <si>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</si>
  <si>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</si>
  <si>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</si>
  <si>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</si>
  <si>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</si>
  <si>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</si>
  <si>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</si>
  <si>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</si>
  <si>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</si>
  <si>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</si>
  <si>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</si>
  <si>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</si>
  <si>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</si>
  <si>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</si>
  <si>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</si>
  <si>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</si>
  <si>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</si>
  <si>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</si>
  <si>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</si>
  <si>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</si>
  <si>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</si>
  <si>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</si>
  <si>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</si>
  <si>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</si>
  <si>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</si>
  <si>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</si>
  <si>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</si>
  <si>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</si>
  <si>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</si>
  <si>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</si>
  <si>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</si>
  <si>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</si>
  <si>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</si>
  <si>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</si>
  <si>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</si>
  <si>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</si>
  <si>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</si>
  <si>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</si>
  <si>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</si>
  <si>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</si>
  <si>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</si>
  <si>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</si>
  <si>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</si>
  <si>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</si>
  <si>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</si>
  <si>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</si>
  <si>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</si>
  <si>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</si>
  <si>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</si>
  <si>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</si>
  <si>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</si>
  <si>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</si>
  <si>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</si>
  <si>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</si>
  <si>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</si>
  <si>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</si>
  <si>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</si>
  <si>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</si>
  <si>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</si>
  <si>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</si>
  <si>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</si>
  <si>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</si>
  <si>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</si>
  <si>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</si>
  <si>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</si>
  <si>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</si>
  <si>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</si>
  <si>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</si>
  <si>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</si>
  <si>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</si>
  <si>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</si>
  <si>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</si>
  <si>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</si>
  <si>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</si>
  <si>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</si>
  <si>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</si>
  <si>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</si>
  <si>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</si>
  <si>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</si>
  <si>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</si>
  <si>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</si>
  <si>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</si>
  <si>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</si>
  <si>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</si>
  <si>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</si>
  <si>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</si>
  <si>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</si>
  <si>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</si>
  <si>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</si>
  <si>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</si>
  <si>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</si>
  <si>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</si>
  <si>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</si>
  <si>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</si>
  <si>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</si>
  <si>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</si>
  <si>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</si>
  <si>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</si>
  <si>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</si>
  <si>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</si>
  <si>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</si>
  <si>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</si>
  <si>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</si>
  <si>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</si>
  <si>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</si>
  <si>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</si>
  <si>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</si>
  <si>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</si>
  <si>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</si>
  <si>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</si>
  <si>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</si>
  <si>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</si>
  <si>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</si>
  <si>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</si>
  <si>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</si>
  <si>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</si>
  <si>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</si>
  <si>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</si>
  <si>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</si>
  <si>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</si>
  <si>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</si>
  <si>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</si>
  <si>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</si>
  <si>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</si>
  <si>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</si>
  <si>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</si>
  <si>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</si>
  <si>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</si>
  <si>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</si>
  <si>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</si>
  <si>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</si>
  <si>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</si>
  <si>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</si>
  <si>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</si>
  <si>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</si>
  <si>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</si>
  <si>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</si>
  <si>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</si>
  <si>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</si>
  <si>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</si>
  <si>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</si>
  <si>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</si>
  <si>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</si>
  <si>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</si>
  <si>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</si>
  <si>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</si>
  <si>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</si>
  <si>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</si>
  <si>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</si>
  <si>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</si>
  <si>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</si>
  <si>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</si>
  <si>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</si>
  <si>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</si>
  <si>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</si>
  <si>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</si>
  <si>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</si>
  <si>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</si>
  <si>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</si>
  <si>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</si>
  <si>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</si>
  <si>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</si>
  <si>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</si>
  <si>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</si>
  <si>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</si>
  <si>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</si>
  <si>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</si>
  <si>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</si>
  <si>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</si>
  <si>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</si>
  <si>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</si>
  <si>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</si>
  <si>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</si>
  <si>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</si>
  <si>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</si>
  <si>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</si>
  <si>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</si>
  <si>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</si>
  <si>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</si>
  <si>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</si>
  <si>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</si>
  <si>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</si>
  <si>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</si>
  <si>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</si>
  <si>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</si>
  <si>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</si>
  <si>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</si>
  <si>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</si>
  <si>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</si>
  <si>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</si>
  <si>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</si>
  <si>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</si>
  <si>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</si>
  <si>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</si>
  <si>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</si>
  <si>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</si>
  <si>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</si>
  <si>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</si>
  <si>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</si>
  <si>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</si>
  <si>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</si>
  <si>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</si>
  <si>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</si>
  <si>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</si>
  <si>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</si>
  <si>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</si>
  <si>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</si>
  <si>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</si>
  <si>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</si>
  <si>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</si>
  <si>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</si>
  <si>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</si>
  <si>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</si>
  <si>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</si>
  <si>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</si>
  <si>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</si>
  <si>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</si>
  <si>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</si>
  <si>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</si>
  <si>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</si>
  <si>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</si>
  <si>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</si>
  <si>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</si>
  <si>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</si>
  <si>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</si>
  <si>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</si>
  <si>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</si>
  <si>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</si>
  <si>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</si>
  <si>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</si>
  <si>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</si>
  <si>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</si>
  <si>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</si>
  <si>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</si>
  <si>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</si>
  <si>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</si>
  <si>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</si>
  <si>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</si>
  <si>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</si>
  <si>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</si>
  <si>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</si>
  <si>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</si>
  <si>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</si>
  <si>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</si>
  <si>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</si>
  <si>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</si>
  <si>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</si>
  <si>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</si>
  <si>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</si>
  <si>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</si>
  <si>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</si>
  <si>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</si>
  <si>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</si>
  <si>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</si>
  <si>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</si>
  <si>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</si>
  <si>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</si>
  <si>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</si>
  <si>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</si>
  <si>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</si>
  <si>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</si>
  <si>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</si>
  <si>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</si>
  <si>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</si>
  <si>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</si>
  <si>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</si>
  <si>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</si>
  <si>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</si>
  <si>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</si>
  <si>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</si>
  <si>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</si>
  <si>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</si>
  <si>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</si>
  <si>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</si>
  <si>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</si>
  <si>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</si>
  <si>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</si>
  <si>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</si>
  <si>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</si>
  <si>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</si>
  <si>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</si>
  <si>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</si>
  <si>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</si>
  <si>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</si>
  <si>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</si>
  <si>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</si>
  <si>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</si>
  <si>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</si>
  <si>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</si>
  <si>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</si>
  <si>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</si>
  <si>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</si>
  <si>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</si>
  <si>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</si>
  <si>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</si>
  <si>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</si>
  <si>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</si>
  <si>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</si>
  <si>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</si>
  <si>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</si>
  <si>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</si>
  <si>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</si>
  <si>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</si>
  <si>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</si>
  <si>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</si>
  <si>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</si>
  <si>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</si>
  <si>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</si>
  <si>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</si>
  <si>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</si>
  <si>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</si>
  <si>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</si>
  <si>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</si>
  <si>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</si>
  <si>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</si>
  <si>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</si>
  <si>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</si>
  <si>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</si>
  <si>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</si>
  <si>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</si>
  <si>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</si>
  <si>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</si>
  <si>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</si>
  <si>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</si>
  <si>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</si>
  <si>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</si>
  <si>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</si>
  <si>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</si>
  <si>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</si>
  <si>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</si>
  <si>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</si>
  <si>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</si>
  <si>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</si>
  <si>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</si>
  <si>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</si>
  <si>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</si>
  <si>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</si>
  <si>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</si>
  <si>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</si>
  <si>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</si>
  <si>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</si>
  <si>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</si>
  <si>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</si>
  <si>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</si>
  <si>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</si>
  <si>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</si>
  <si>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</si>
  <si>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</si>
  <si>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</si>
  <si>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</si>
  <si>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</si>
  <si>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</si>
  <si>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</si>
  <si>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</si>
  <si>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</si>
  <si>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</si>
  <si>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</si>
  <si>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</si>
  <si>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</si>
  <si>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</si>
  <si>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</si>
  <si>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</si>
  <si>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</si>
  <si>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</si>
  <si>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</si>
  <si>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</si>
  <si>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</si>
  <si>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</si>
  <si>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</si>
  <si>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</si>
  <si>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</si>
  <si>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</si>
  <si>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</si>
  <si>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</si>
  <si>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</si>
  <si>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</si>
  <si>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</si>
  <si>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</si>
  <si>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</si>
  <si>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</si>
  <si>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</si>
  <si>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</si>
  <si>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</si>
  <si>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</si>
  <si>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</si>
  <si>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</si>
  <si>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</si>
  <si>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</si>
  <si>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</si>
  <si>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</si>
  <si>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</si>
  <si>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</si>
  <si>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</si>
  <si>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</si>
  <si>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</si>
  <si>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</si>
  <si>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</si>
  <si>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</si>
  <si>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</si>
  <si>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</si>
  <si>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</si>
  <si>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</si>
  <si>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</si>
  <si>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</si>
  <si>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</si>
  <si>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</si>
  <si>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</si>
  <si>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</si>
  <si>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</si>
  <si>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</si>
  <si>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</si>
  <si>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</si>
  <si>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</si>
  <si>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</si>
  <si>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</si>
  <si>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</si>
  <si>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</si>
  <si>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</si>
  <si>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</si>
  <si>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</si>
  <si>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</si>
  <si>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</si>
  <si>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</si>
  <si>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</si>
  <si>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</si>
  <si>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</si>
  <si>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</si>
  <si>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</si>
  <si>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</si>
  <si>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</si>
  <si>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</si>
  <si>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</si>
  <si>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</si>
  <si>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</si>
  <si>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</si>
  <si>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</si>
  <si>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</si>
  <si>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</si>
  <si>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</si>
  <si>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</si>
  <si>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</si>
  <si>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</si>
  <si>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</si>
  <si>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</si>
  <si>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</si>
  <si>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</si>
  <si>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</si>
  <si>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</si>
  <si>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</si>
  <si>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</si>
  <si>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</si>
  <si>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</si>
  <si>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</si>
  <si>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</si>
  <si>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</si>
  <si>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</si>
  <si>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</si>
  <si>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</si>
  <si>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</si>
  <si>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</si>
  <si>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</si>
  <si>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</si>
  <si>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</si>
  <si>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</si>
  <si>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</si>
  <si>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</si>
  <si>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</si>
  <si>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</si>
  <si>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</si>
  <si>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</si>
  <si>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</si>
  <si>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</si>
  <si>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</si>
  <si>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</si>
  <si>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</si>
  <si>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</si>
  <si>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</si>
  <si>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</si>
  <si>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</si>
  <si>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</si>
  <si>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</si>
  <si>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</si>
  <si>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</si>
  <si>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</si>
  <si>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</si>
  <si>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</si>
  <si>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</si>
  <si>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</si>
  <si>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</si>
  <si>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</si>
  <si>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</si>
  <si>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</si>
  <si>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</si>
  <si>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</si>
  <si>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</si>
  <si>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</si>
  <si>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</si>
  <si>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</si>
  <si>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</si>
  <si>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</si>
  <si>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</si>
  <si>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</si>
  <si>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</si>
  <si>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</si>
  <si>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</si>
  <si>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</si>
  <si>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</si>
  <si>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</si>
  <si>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</si>
  <si>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</si>
  <si>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</si>
  <si>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</si>
  <si>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</si>
  <si>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</si>
  <si>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</si>
  <si>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</si>
  <si>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</si>
  <si>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</si>
  <si>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</si>
  <si>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</si>
  <si>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</si>
  <si>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</si>
  <si>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</si>
  <si>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</si>
  <si>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</si>
  <si>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</si>
  <si>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</si>
  <si>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</si>
  <si>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</si>
  <si>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</si>
  <si>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</si>
  <si>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</si>
  <si>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</si>
  <si>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</si>
  <si>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</si>
  <si>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</si>
  <si>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</si>
  <si>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</si>
  <si>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</si>
  <si>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</si>
  <si>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</si>
  <si>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</si>
  <si>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</si>
  <si>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</si>
  <si>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</si>
  <si>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</si>
  <si>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</si>
  <si>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</si>
  <si>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</si>
  <si>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</si>
  <si>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</si>
  <si>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</si>
  <si>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</si>
  <si>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</si>
  <si>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</si>
  <si>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</si>
  <si>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</si>
  <si>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</si>
  <si>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</si>
  <si>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</si>
  <si>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</si>
  <si>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</si>
  <si>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</si>
  <si>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</si>
  <si>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</si>
  <si>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</si>
  <si>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</si>
  <si>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</si>
  <si>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</si>
  <si>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</si>
  <si>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</si>
  <si>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</si>
  <si>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</si>
  <si>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</si>
  <si>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</si>
  <si>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</si>
  <si>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</si>
  <si>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</si>
  <si>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</si>
  <si>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</si>
  <si>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</si>
  <si>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</si>
  <si>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</si>
  <si>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</si>
  <si>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</si>
  <si>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</si>
  <si>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</si>
  <si>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</si>
  <si>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</si>
  <si>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</si>
  <si>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</si>
  <si>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</si>
  <si>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</si>
  <si>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</si>
  <si>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</si>
  <si>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</si>
  <si>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</si>
  <si>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</si>
  <si>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</si>
  <si>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</si>
  <si>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</si>
  <si>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</si>
  <si>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</si>
  <si>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</si>
  <si>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</si>
  <si>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</si>
  <si>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</si>
  <si>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</si>
  <si>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</si>
  <si>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</si>
  <si>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</si>
  <si>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</si>
  <si>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</si>
  <si>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</si>
  <si>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</si>
  <si>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</si>
  <si>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</si>
  <si>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</si>
  <si>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</si>
  <si>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</si>
  <si>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</si>
  <si>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</si>
  <si>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</si>
  <si>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</si>
  <si>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</si>
  <si>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</si>
  <si>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</si>
  <si>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</si>
  <si>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</si>
  <si>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</si>
  <si>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</si>
  <si>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</si>
  <si>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</si>
  <si>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</si>
  <si>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</si>
  <si>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</si>
  <si>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</si>
  <si>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</si>
  <si>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</si>
  <si>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</si>
  <si>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</si>
  <si>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</si>
  <si>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</si>
  <si>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</si>
  <si>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</si>
  <si>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</si>
  <si>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</si>
  <si>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</si>
  <si>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</si>
  <si>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</si>
  <si>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</si>
  <si>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</si>
  <si>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</si>
  <si>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</si>
  <si>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</si>
  <si>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</si>
  <si>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</si>
  <si>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</si>
  <si>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</si>
  <si>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</si>
  <si>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</si>
  <si>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</si>
  <si>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</si>
  <si>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</si>
  <si>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</si>
  <si>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</si>
  <si>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</si>
  <si>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</si>
  <si>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</si>
  <si>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</si>
  <si>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</si>
  <si>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</si>
  <si>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</si>
  <si>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</si>
  <si>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</si>
  <si>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</si>
  <si>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</si>
  <si>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</si>
  <si>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</si>
  <si>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</si>
  <si>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</si>
  <si>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</si>
  <si>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</si>
  <si>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</si>
  <si>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</si>
  <si>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</si>
  <si>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</si>
  <si>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</si>
  <si>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</si>
  <si>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</si>
  <si>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</si>
  <si>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</si>
  <si>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</si>
  <si>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</si>
  <si>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</si>
  <si>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</si>
  <si>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</si>
  <si>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</si>
  <si>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</si>
  <si>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</si>
  <si>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</si>
  <si>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</si>
  <si>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</si>
  <si>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</si>
  <si>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</si>
  <si>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</si>
  <si>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</si>
  <si>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</si>
  <si>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</si>
  <si>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</si>
  <si>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</si>
  <si>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</si>
  <si>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</si>
  <si>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</si>
  <si>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</si>
  <si>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</si>
  <si>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</si>
  <si>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</si>
  <si>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</si>
  <si>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</si>
  <si>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</si>
  <si>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</si>
  <si>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</si>
  <si>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</si>
  <si>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</si>
  <si>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</si>
  <si>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</si>
  <si>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</si>
  <si>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</si>
  <si>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</si>
  <si>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</si>
  <si>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</si>
  <si>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</si>
  <si>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</si>
  <si>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</si>
  <si>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</si>
  <si>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</si>
  <si>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</si>
  <si>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</si>
  <si>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</si>
  <si>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</si>
  <si>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</si>
  <si>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</si>
  <si>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</si>
  <si>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</si>
  <si>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</si>
  <si>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</si>
  <si>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</si>
  <si>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</si>
  <si>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</si>
  <si>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</si>
  <si>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</si>
  <si>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</si>
  <si>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</si>
  <si>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</si>
  <si>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</si>
  <si>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</si>
  <si>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</si>
  <si>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</si>
  <si>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</si>
  <si>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</si>
  <si>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</si>
  <si>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</si>
  <si>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</si>
  <si>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</si>
  <si>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</si>
  <si>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</si>
  <si>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</si>
  <si>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</si>
  <si>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</si>
  <si>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</si>
  <si>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</si>
  <si>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</si>
  <si>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</si>
  <si>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</si>
  <si>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</si>
  <si>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</si>
  <si>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</si>
  <si>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</si>
  <si>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</si>
  <si>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</si>
  <si>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</si>
  <si>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</si>
  <si>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</si>
  <si>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</si>
  <si>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</si>
  <si>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</si>
  <si>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</si>
  <si>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</si>
  <si>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</si>
  <si>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</si>
  <si>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</si>
  <si>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</si>
  <si>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</si>
  <si>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</si>
  <si>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</si>
  <si>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</si>
  <si>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</si>
  <si>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</si>
  <si>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</si>
  <si>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</si>
  <si>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</si>
  <si>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</si>
  <si>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</si>
  <si>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</si>
  <si>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</si>
  <si>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</si>
  <si>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</si>
  <si>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</si>
  <si>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</si>
  <si>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</si>
  <si>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</si>
  <si>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</si>
  <si>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</si>
  <si>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</si>
  <si>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</si>
  <si>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</si>
  <si>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</si>
  <si>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</si>
  <si>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</si>
  <si>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</si>
  <si>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</si>
  <si>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</si>
  <si>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</si>
  <si>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</si>
  <si>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</si>
  <si>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</si>
  <si>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</si>
  <si>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</si>
  <si>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</si>
  <si>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</si>
  <si>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</si>
  <si>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</si>
  <si>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</si>
  <si>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</si>
  <si>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</si>
  <si>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</si>
  <si>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</si>
  <si>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</si>
  <si>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</si>
  <si>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</si>
  <si>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</si>
  <si>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</si>
  <si>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</si>
  <si>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</si>
  <si>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</si>
  <si>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</si>
  <si>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</si>
  <si>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</si>
  <si>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</si>
  <si>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</si>
  <si>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</si>
  <si>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</si>
  <si>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</si>
  <si>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</si>
  <si>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</si>
  <si>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</si>
  <si>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</si>
  <si>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</si>
  <si>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</si>
  <si>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</si>
  <si>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</si>
  <si>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</si>
  <si>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</si>
  <si>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</si>
  <si>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</si>
  <si>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</si>
  <si>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</si>
  <si>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</si>
  <si>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</si>
  <si>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</si>
  <si>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</si>
  <si>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</si>
  <si>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</si>
  <si>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</si>
  <si>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</si>
  <si>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</si>
  <si>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</si>
  <si>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</si>
  <si>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</si>
  <si>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</si>
  <si>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</si>
  <si>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</si>
  <si>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</si>
  <si>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</si>
  <si>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</si>
  <si>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</si>
  <si>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</si>
  <si>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</si>
  <si>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</si>
  <si>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</si>
  <si>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</si>
  <si>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</si>
  <si>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</si>
  <si>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</si>
  <si>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</si>
  <si>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</si>
  <si>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</si>
  <si>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</si>
  <si>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</si>
  <si>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</si>
  <si>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</si>
  <si>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</si>
  <si>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</si>
  <si>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</si>
  <si>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</si>
  <si>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</si>
  <si>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</si>
  <si>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</si>
  <si>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</si>
  <si>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</si>
  <si>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</si>
  <si>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</si>
  <si>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</si>
  <si>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</si>
  <si>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</si>
  <si>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</si>
  <si>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</si>
  <si>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</si>
  <si>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</si>
  <si>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</si>
  <si>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</si>
  <si>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</si>
  <si>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</si>
  <si>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</si>
  <si>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</si>
  <si>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</si>
  <si>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</si>
  <si>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</si>
  <si>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</si>
  <si>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</si>
  <si>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</si>
  <si>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</si>
  <si>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</si>
  <si>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</si>
  <si>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</si>
  <si>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</si>
  <si>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</si>
  <si>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</si>
  <si>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</si>
  <si>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</si>
  <si>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</si>
  <si>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</si>
  <si>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</si>
  <si>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</si>
  <si>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</si>
  <si>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</si>
  <si>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</si>
  <si>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</si>
  <si>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</si>
  <si>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</si>
  <si>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</si>
  <si>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</si>
  <si>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</si>
  <si>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</si>
  <si>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</si>
  <si>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</si>
  <si>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</si>
  <si>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</si>
  <si>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</si>
  <si>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</si>
  <si>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</si>
  <si>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</si>
  <si>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</si>
  <si>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</si>
  <si>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</si>
  <si>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</si>
  <si>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</si>
  <si>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</si>
  <si>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</si>
  <si>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</si>
  <si>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</si>
  <si>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</si>
  <si>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</si>
  <si>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</si>
  <si>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</si>
  <si>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</si>
  <si>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</si>
  <si>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</si>
  <si>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</si>
  <si>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</si>
  <si>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</si>
  <si>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</si>
  <si>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</si>
  <si>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</si>
  <si>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</si>
  <si>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</si>
  <si>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</si>
  <si>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</si>
  <si>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</si>
  <si>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</si>
  <si>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</si>
  <si>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</si>
  <si>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</si>
  <si>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</si>
  <si>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</si>
  <si>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</si>
  <si>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</si>
  <si>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</si>
  <si>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</si>
  <si>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</si>
  <si>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</si>
  <si>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</si>
  <si>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</si>
  <si>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</si>
  <si>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</si>
  <si>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</si>
  <si>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</si>
  <si>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</si>
  <si>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</si>
  <si>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</si>
  <si>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</si>
  <si>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</si>
  <si>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</si>
  <si>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</si>
  <si>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</si>
  <si>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</si>
  <si>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</si>
  <si>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</si>
  <si>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</si>
  <si>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</si>
  <si>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</si>
  <si>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</si>
  <si>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</si>
  <si>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</si>
  <si>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</si>
  <si>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</si>
  <si>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</si>
  <si>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</si>
  <si>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</si>
  <si>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</si>
  <si>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</si>
  <si>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</si>
  <si>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</si>
  <si>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</si>
  <si>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</si>
  <si>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</si>
  <si>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</si>
  <si>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</si>
  <si>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</si>
  <si>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</si>
  <si>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</si>
  <si>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</si>
  <si>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</si>
  <si>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</si>
  <si>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</si>
  <si>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</si>
  <si>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</si>
  <si>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</si>
  <si>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</si>
  <si>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</si>
  <si>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</si>
  <si>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</si>
  <si>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</si>
  <si>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</si>
  <si>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</si>
  <si>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</si>
  <si>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</si>
  <si>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</si>
  <si>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</si>
  <si>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</si>
  <si>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</si>
  <si>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</si>
  <si>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</si>
  <si>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</si>
  <si>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</si>
  <si>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</si>
  <si>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</si>
  <si>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</si>
  <si>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</si>
  <si>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</si>
  <si>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</si>
  <si>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</si>
  <si>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</si>
  <si>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</si>
  <si>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</si>
  <si>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</si>
  <si>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</si>
  <si>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</si>
  <si>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</si>
  <si>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</si>
  <si>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</si>
  <si>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</si>
  <si>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</si>
  <si>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</si>
  <si>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</si>
  <si>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</si>
  <si>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</si>
  <si>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</si>
  <si>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</si>
  <si>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</si>
  <si>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</si>
  <si>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</si>
  <si>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</si>
  <si>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</si>
  <si>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</si>
  <si>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</si>
  <si>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</si>
  <si>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</si>
  <si>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</si>
  <si>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</si>
  <si>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</si>
  <si>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</si>
  <si>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</si>
  <si>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</si>
  <si>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</si>
  <si>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</si>
  <si>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</si>
  <si>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</si>
  <si>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</si>
  <si>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</si>
  <si>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</si>
  <si>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</si>
  <si>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</si>
  <si>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</si>
  <si>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</si>
  <si>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</si>
  <si>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</si>
  <si>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</si>
  <si>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</si>
  <si>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</si>
  <si>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</si>
  <si>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</si>
  <si>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</si>
  <si>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</si>
  <si>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</si>
  <si>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</si>
  <si>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</si>
  <si>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</si>
  <si>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</si>
  <si>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</si>
  <si>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</si>
  <si>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</si>
  <si>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</si>
  <si>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</si>
  <si>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</si>
  <si>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</si>
  <si>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</si>
  <si>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</si>
  <si>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</si>
  <si>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</si>
  <si>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</si>
  <si>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</si>
  <si>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</si>
  <si>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</si>
  <si>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</si>
  <si>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</si>
  <si>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</si>
  <si>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</si>
  <si>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</si>
  <si>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</si>
  <si>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</si>
  <si>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</si>
  <si>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</si>
  <si>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</si>
  <si>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</si>
  <si>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</si>
  <si>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</si>
  <si>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</si>
  <si>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</si>
  <si>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</si>
  <si>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</si>
  <si>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</si>
  <si>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</si>
  <si>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</si>
  <si>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</si>
  <si>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</si>
  <si>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</si>
  <si>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</si>
  <si>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</si>
  <si>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</si>
  <si>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</si>
  <si>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</si>
  <si>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</si>
  <si>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</si>
  <si>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</si>
  <si>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</si>
  <si>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</si>
  <si>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</si>
  <si>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</si>
  <si>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</si>
  <si>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</si>
  <si>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</si>
  <si>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</si>
  <si>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</si>
  <si>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</si>
  <si>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</si>
  <si>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</si>
  <si>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</si>
  <si>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</si>
  <si>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</si>
  <si>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</si>
  <si>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</si>
  <si>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</si>
  <si>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</si>
  <si>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</si>
  <si>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</si>
  <si>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</si>
  <si>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</si>
  <si>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</si>
  <si>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</si>
  <si>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</si>
  <si>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</si>
  <si>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</si>
  <si>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</si>
  <si>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</si>
  <si>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</si>
  <si>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</si>
  <si>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</si>
  <si>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</si>
  <si>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</si>
  <si>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</si>
  <si>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</si>
  <si>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</si>
  <si>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</si>
  <si>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</si>
  <si>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</si>
  <si>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</si>
  <si>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</si>
  <si>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</si>
  <si>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</si>
  <si>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</si>
  <si>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</si>
  <si>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</si>
  <si>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</si>
  <si>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</si>
  <si>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</si>
  <si>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</si>
  <si>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</si>
  <si>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</si>
  <si>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</si>
  <si>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</si>
  <si>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</si>
  <si>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</si>
  <si>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</si>
  <si>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</si>
  <si>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</si>
  <si>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</si>
  <si>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</si>
  <si>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</si>
  <si>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</si>
  <si>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</si>
  <si>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</si>
  <si>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</si>
  <si>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</si>
  <si>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</si>
  <si>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</si>
  <si>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</si>
  <si>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</si>
  <si>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</si>
  <si>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</si>
  <si>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</si>
  <si>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</si>
  <si>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</si>
  <si>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</si>
  <si>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</si>
  <si>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</si>
  <si>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</si>
  <si>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</si>
  <si>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</si>
  <si>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</si>
  <si>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</si>
  <si>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</si>
  <si>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</si>
  <si>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</si>
  <si>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</si>
  <si>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</si>
  <si>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</si>
  <si>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</si>
  <si>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</si>
  <si>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</si>
  <si>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</si>
  <si>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</si>
  <si>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</si>
  <si>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</si>
  <si>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</si>
  <si>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</si>
  <si>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</si>
  <si>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</si>
  <si>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</si>
  <si>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</si>
  <si>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</si>
  <si>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</si>
  <si>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</si>
  <si>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</si>
  <si>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</si>
  <si>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</si>
  <si>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</si>
  <si>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</si>
  <si>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</si>
  <si>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</si>
  <si>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</si>
  <si>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</si>
  <si>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</si>
  <si>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</si>
  <si>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</si>
  <si>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</si>
  <si>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</si>
  <si>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</si>
  <si>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</si>
  <si>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</si>
  <si>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</si>
  <si>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</si>
  <si>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</si>
  <si>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</si>
  <si>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</si>
  <si>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</si>
  <si>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</si>
  <si>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</si>
  <si>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</si>
  <si>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</si>
  <si>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</si>
  <si>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</si>
  <si>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</si>
  <si>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</si>
  <si>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</si>
  <si>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</si>
  <si>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</si>
  <si>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</si>
  <si>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</si>
  <si>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</si>
  <si>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</si>
  <si>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</si>
  <si>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</si>
  <si>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</si>
  <si>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</si>
  <si>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</si>
  <si>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</si>
  <si>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</si>
  <si>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</si>
  <si>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</si>
  <si>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</si>
  <si>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</si>
  <si>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</si>
  <si>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</si>
  <si>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</si>
  <si>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</si>
  <si>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</si>
  <si>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</si>
  <si>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</si>
  <si>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</si>
  <si>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</si>
  <si>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</si>
  <si>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</si>
  <si>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</si>
  <si>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</si>
  <si>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</si>
  <si>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</si>
  <si>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</si>
  <si>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</si>
  <si>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</si>
  <si>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</si>
  <si>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</si>
  <si>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</si>
  <si>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</si>
  <si>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</si>
  <si>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</si>
  <si>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</si>
  <si>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</si>
  <si>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</si>
  <si>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</si>
  <si>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</si>
  <si>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</si>
  <si>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</si>
  <si>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</si>
  <si>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</si>
  <si>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</si>
  <si>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</si>
  <si>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</si>
  <si>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</si>
  <si>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</si>
  <si>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</si>
  <si>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</si>
  <si>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</si>
  <si>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</si>
  <si>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</si>
  <si>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</si>
  <si>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</si>
  <si>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</si>
  <si>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</si>
  <si>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</si>
  <si>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</si>
  <si>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</si>
  <si>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</si>
  <si>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</si>
  <si>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</si>
  <si>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</si>
  <si>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</si>
  <si>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</si>
  <si>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</si>
  <si>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</si>
  <si>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</si>
  <si>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</si>
  <si>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</si>
  <si>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</si>
  <si>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</si>
  <si>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</si>
  <si>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</si>
  <si>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</si>
  <si>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</si>
  <si>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</si>
  <si>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</si>
  <si>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</si>
  <si>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</si>
  <si>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</si>
  <si>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</si>
  <si>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</si>
  <si>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</si>
  <si>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</si>
  <si>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</si>
  <si>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</si>
  <si>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</si>
  <si>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</si>
  <si>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</si>
  <si>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</si>
  <si>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</si>
  <si>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</si>
  <si>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</si>
  <si>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</si>
  <si>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</si>
  <si>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</si>
  <si>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</si>
  <si>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</si>
  <si>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</si>
  <si>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</si>
  <si>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</si>
  <si>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</si>
  <si>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</si>
  <si>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</si>
  <si>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</si>
  <si>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</si>
  <si>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</si>
  <si>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</si>
  <si>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</si>
  <si>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</si>
  <si>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</si>
  <si>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</si>
  <si>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</si>
  <si>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</si>
  <si>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</si>
  <si>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</si>
  <si>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</si>
  <si>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</si>
  <si>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</si>
  <si>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</si>
  <si>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</si>
  <si>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</si>
  <si>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</si>
  <si>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</si>
  <si>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</si>
  <si>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</si>
  <si>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</si>
  <si>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</si>
  <si>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</si>
  <si>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</si>
  <si>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</si>
  <si>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</si>
  <si>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</si>
  <si>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</si>
  <si>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</si>
  <si>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</si>
  <si>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</si>
  <si>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</si>
  <si>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</si>
  <si>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</si>
  <si>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</si>
  <si>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</si>
  <si>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</si>
  <si>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</si>
  <si>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</si>
  <si>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</si>
  <si>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</si>
  <si>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</si>
  <si>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</si>
  <si>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</si>
  <si>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</si>
  <si>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</si>
  <si>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</si>
  <si>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</si>
  <si>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</si>
  <si>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</si>
  <si>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</si>
  <si>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</si>
  <si>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</si>
  <si>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</si>
  <si>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</si>
  <si>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</si>
  <si>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</si>
  <si>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</si>
  <si>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</si>
  <si>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</si>
  <si>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</si>
  <si>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</si>
  <si>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</si>
  <si>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</si>
  <si>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</si>
  <si>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</si>
  <si>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</si>
  <si>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</si>
  <si>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</si>
  <si>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</si>
  <si>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</si>
  <si>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</si>
  <si>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</si>
  <si>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</si>
  <si>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</si>
  <si>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</si>
  <si>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</si>
  <si>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</si>
  <si>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</si>
  <si>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</si>
  <si>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</si>
  <si>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</si>
  <si>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</si>
  <si>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</si>
  <si>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</si>
  <si>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</si>
  <si>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</si>
  <si>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</si>
  <si>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</si>
  <si>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</si>
  <si>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</si>
  <si>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</si>
  <si>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</si>
  <si>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</si>
  <si>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</si>
  <si>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</si>
  <si>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</si>
  <si>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</si>
  <si>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</si>
  <si>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</si>
  <si>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</si>
  <si>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</si>
  <si>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</si>
  <si>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</si>
  <si>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</si>
  <si>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</si>
  <si>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</si>
  <si>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</si>
  <si>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</si>
  <si>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</si>
  <si>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</si>
  <si>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</si>
  <si>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</si>
  <si>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</si>
  <si>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</si>
  <si>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</si>
  <si>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</si>
  <si>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</si>
  <si>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</si>
  <si>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</si>
  <si>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</si>
  <si>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</si>
  <si>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</si>
  <si>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</si>
  <si>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</si>
  <si>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</si>
  <si>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</si>
  <si>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</si>
  <si>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</si>
  <si>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</si>
  <si>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</si>
  <si>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</si>
  <si>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</si>
  <si>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</si>
  <si>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</si>
  <si>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</si>
  <si>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</si>
  <si>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</si>
  <si>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</si>
  <si>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</si>
  <si>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</si>
  <si>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</si>
  <si>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</si>
  <si>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</si>
  <si>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</si>
  <si>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</si>
  <si>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</si>
  <si>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</si>
  <si>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</si>
  <si>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</si>
  <si>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</si>
  <si>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</si>
  <si>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</si>
  <si>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</si>
  <si>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</si>
  <si>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</si>
  <si>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</si>
  <si>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</si>
  <si>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</si>
  <si>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</si>
  <si>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</si>
  <si>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</si>
  <si>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</si>
  <si>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</si>
  <si>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</si>
  <si>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</si>
  <si>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</si>
  <si>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</si>
  <si>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</si>
  <si>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</si>
  <si>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</si>
  <si>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</si>
  <si>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</si>
  <si>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</si>
  <si>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</si>
  <si>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</si>
  <si>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</si>
  <si>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</si>
  <si>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</si>
  <si>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</si>
  <si>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</si>
  <si>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</si>
  <si>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</si>
  <si>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</si>
  <si>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</si>
  <si>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</si>
  <si>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</si>
  <si>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</si>
  <si>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</si>
  <si>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</si>
  <si>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</si>
  <si>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</si>
  <si>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</si>
  <si>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</si>
  <si>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</si>
  <si>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</si>
  <si>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</si>
  <si>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</si>
  <si>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</si>
  <si>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</si>
  <si>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</si>
  <si>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</si>
  <si>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</si>
  <si>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</si>
  <si>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</si>
  <si>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</si>
  <si>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</si>
  <si>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</si>
  <si>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</si>
  <si>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</si>
  <si>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</si>
  <si>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</si>
  <si>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</si>
  <si>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</si>
  <si>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</si>
  <si>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</si>
  <si>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</si>
  <si>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</si>
  <si>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</si>
  <si>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</si>
  <si>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</si>
  <si>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</si>
  <si>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</si>
  <si>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</si>
  <si>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</si>
  <si>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</si>
  <si>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</si>
  <si>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</si>
  <si>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</si>
  <si>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</si>
  <si>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</si>
  <si>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</si>
  <si>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</si>
  <si>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</si>
  <si>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</si>
  <si>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</si>
  <si>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</si>
  <si>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</si>
  <si>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</si>
  <si>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</si>
  <si>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</si>
  <si>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</si>
  <si>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</si>
  <si>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</si>
  <si>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</si>
  <si>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</si>
  <si>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</si>
  <si>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</si>
  <si>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</si>
  <si>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</si>
  <si>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</si>
  <si>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</si>
  <si>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</si>
  <si>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</si>
  <si>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</si>
  <si>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</si>
  <si>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</si>
  <si>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</si>
  <si>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</si>
  <si>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</si>
  <si>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</si>
  <si>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</si>
  <si>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</si>
  <si>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</si>
  <si>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</si>
  <si>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</si>
  <si>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</si>
  <si>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</si>
  <si>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</si>
  <si>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</si>
  <si>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</si>
  <si>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</si>
  <si>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</si>
  <si>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</si>
  <si>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</si>
  <si>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</si>
  <si>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</si>
  <si>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</si>
  <si>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</si>
  <si>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</si>
  <si>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</si>
  <si>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</si>
  <si>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</si>
  <si>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</si>
  <si>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</si>
  <si>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</si>
  <si>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</si>
  <si>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</si>
  <si>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</si>
  <si>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</si>
  <si>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</si>
  <si>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</si>
  <si>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</si>
  <si>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</si>
  <si>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</si>
  <si>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</si>
  <si>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</si>
  <si>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</si>
  <si>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</si>
  <si>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</si>
  <si>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</si>
  <si>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</si>
  <si>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</si>
  <si>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</si>
  <si>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</si>
  <si>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</si>
  <si>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</si>
  <si>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</si>
  <si>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</si>
  <si>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</si>
  <si>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</si>
  <si>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</si>
  <si>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</si>
  <si>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</si>
  <si>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</si>
  <si>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</si>
  <si>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</si>
  <si>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</si>
  <si>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</si>
  <si>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</si>
  <si>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</si>
  <si>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</si>
  <si>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</si>
  <si>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</si>
  <si>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</si>
  <si>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</si>
  <si>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</si>
  <si>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</si>
  <si>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</si>
  <si>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</si>
  <si>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</si>
  <si>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</si>
  <si>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</si>
  <si>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</si>
  <si>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</si>
  <si>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</si>
  <si>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</si>
  <si>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</si>
  <si>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</si>
  <si>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</si>
  <si>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</si>
  <si>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</si>
  <si>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</si>
  <si>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</si>
  <si>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</si>
  <si>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</si>
  <si>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</si>
  <si>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</si>
  <si>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</si>
  <si>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</si>
  <si>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</si>
  <si>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</si>
  <si>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</si>
  <si>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</si>
  <si>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</si>
  <si>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</si>
  <si>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</si>
  <si>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</si>
  <si>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</si>
  <si>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</si>
  <si>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</si>
  <si>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</si>
  <si>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</si>
  <si>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</si>
  <si>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</si>
  <si>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</si>
  <si>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</si>
  <si>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</si>
  <si>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</si>
  <si>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</si>
  <si>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</si>
  <si>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</si>
  <si>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</si>
  <si>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</si>
  <si>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</si>
  <si>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</si>
  <si>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</si>
  <si>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</si>
  <si>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</si>
  <si>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</si>
  <si>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</si>
  <si>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</si>
  <si>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</si>
  <si>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</si>
  <si>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</si>
  <si>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</si>
  <si>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</si>
  <si>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</si>
  <si>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</si>
  <si>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</si>
  <si>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</si>
  <si>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</si>
  <si>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</si>
  <si>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</si>
  <si>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</si>
  <si>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</si>
  <si>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</si>
  <si>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</si>
  <si>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</si>
  <si>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</si>
  <si>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</si>
  <si>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</si>
  <si>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</si>
  <si>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</si>
  <si>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</si>
  <si>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</si>
  <si>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</si>
  <si>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</si>
  <si>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</si>
  <si>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</si>
  <si>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</si>
  <si>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</si>
  <si>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</si>
  <si>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</si>
  <si>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</si>
  <si>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</si>
  <si>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</si>
  <si>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</si>
  <si>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</si>
  <si>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</si>
  <si>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</si>
  <si>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</si>
  <si>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</si>
  <si>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</si>
  <si>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</si>
  <si>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</si>
  <si>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</si>
  <si>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</si>
  <si>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</si>
  <si>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</si>
  <si>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</si>
  <si>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</si>
  <si>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</si>
  <si>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</si>
  <si>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</si>
  <si>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</si>
  <si>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</si>
  <si>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</si>
  <si>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</si>
  <si>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</si>
  <si>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</si>
  <si>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</si>
  <si>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</si>
  <si>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</si>
  <si>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</si>
  <si>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</si>
  <si>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</si>
  <si>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</si>
  <si>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</si>
  <si>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</si>
  <si>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</si>
  <si>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</si>
  <si>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</si>
  <si>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</si>
  <si>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</si>
  <si>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</si>
  <si>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</si>
  <si>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</si>
  <si>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</si>
  <si>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</si>
  <si>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</si>
  <si>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</si>
  <si>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</si>
  <si>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</si>
  <si>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</si>
  <si>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</si>
  <si>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</si>
  <si>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</si>
  <si>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</si>
  <si>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</si>
  <si>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</si>
  <si>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</si>
  <si>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</si>
  <si>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</si>
  <si>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</si>
  <si>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</si>
  <si>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</si>
  <si>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</si>
  <si>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</si>
  <si>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</si>
  <si>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</si>
  <si>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</si>
  <si>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</si>
  <si>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</si>
  <si>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</si>
  <si>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</si>
  <si>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</si>
  <si>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</si>
  <si>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</si>
  <si>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</si>
  <si>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</si>
  <si>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</si>
  <si>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</si>
  <si>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</si>
  <si>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</si>
  <si>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</si>
  <si>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</si>
  <si>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</si>
  <si>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</si>
  <si>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</si>
  <si>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</si>
  <si>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</si>
  <si>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</si>
  <si>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</si>
  <si>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</si>
  <si>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</si>
  <si>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</si>
  <si>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</si>
  <si>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</si>
  <si>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</si>
  <si>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</si>
  <si>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</si>
  <si>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</si>
  <si>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</si>
  <si>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</si>
  <si>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</si>
  <si>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</si>
  <si>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</si>
  <si>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</si>
  <si>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</si>
  <si>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</si>
  <si>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</si>
  <si>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</si>
  <si>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</si>
  <si>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</si>
  <si>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</si>
  <si>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</si>
  <si>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</si>
  <si>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</si>
  <si>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</si>
  <si>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</si>
  <si>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</si>
  <si>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</si>
  <si>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</si>
  <si>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</si>
  <si>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</si>
  <si>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</si>
  <si>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</si>
  <si>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</si>
  <si>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</si>
  <si>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</si>
  <si>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</si>
  <si>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</si>
  <si>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</si>
  <si>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</si>
  <si>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</si>
  <si>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</si>
  <si>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</si>
  <si>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</si>
  <si>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</si>
  <si>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</si>
  <si>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</si>
  <si>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</si>
  <si>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</si>
  <si>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</si>
  <si>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</si>
  <si>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</si>
  <si>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</si>
  <si>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</si>
  <si>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</si>
  <si>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</si>
  <si>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</si>
  <si>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</si>
  <si>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</si>
  <si>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</si>
  <si>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</si>
  <si>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</si>
  <si>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</si>
  <si>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</si>
  <si>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</si>
  <si>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</si>
  <si>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</si>
  <si>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</si>
  <si>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</si>
  <si>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</si>
  <si>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</si>
  <si>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</si>
  <si>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</si>
  <si>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</si>
  <si>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</si>
  <si>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</si>
  <si>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</si>
  <si>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</si>
  <si>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</si>
  <si>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</si>
  <si>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</si>
  <si>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</si>
  <si>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</si>
  <si>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</si>
  <si>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</si>
  <si>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</si>
  <si>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</si>
  <si>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</si>
  <si>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</si>
  <si>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</si>
  <si>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</si>
  <si>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</si>
  <si>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</si>
  <si>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</si>
  <si>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</si>
  <si>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</si>
  <si>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</si>
  <si>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</si>
  <si>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</si>
  <si>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</si>
  <si>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</si>
  <si>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</si>
  <si>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</si>
  <si>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</si>
  <si>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</si>
  <si>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</si>
  <si>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</si>
  <si>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</si>
  <si>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</si>
  <si>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</si>
  <si>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</si>
  <si>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</si>
  <si>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</si>
  <si>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</si>
  <si>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</si>
  <si>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</si>
  <si>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</si>
  <si>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</si>
  <si>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</si>
  <si>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</si>
  <si>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</si>
  <si>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</si>
  <si>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</si>
  <si>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</si>
  <si>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</si>
  <si>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</si>
  <si>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</si>
  <si>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</si>
  <si>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</si>
  <si>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</si>
  <si>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</si>
  <si>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</si>
  <si>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</si>
  <si>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</si>
  <si>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</si>
  <si>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</si>
  <si>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</si>
  <si>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</si>
  <si>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</si>
  <si>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</si>
  <si>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</si>
  <si>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</si>
  <si>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</si>
  <si>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</si>
  <si>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</si>
  <si>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</si>
  <si>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</si>
  <si>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</si>
  <si>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</si>
  <si>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</si>
  <si>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</si>
  <si>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</si>
  <si>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</si>
  <si>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</si>
  <si>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</si>
  <si>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</si>
  <si>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</si>
  <si>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</si>
  <si>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</si>
  <si>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</si>
  <si>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</si>
  <si>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</si>
  <si>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</si>
  <si>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</si>
  <si>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</si>
  <si>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</si>
  <si>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</si>
  <si>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</si>
  <si>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</si>
  <si>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</si>
  <si>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</si>
  <si>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</si>
  <si>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</si>
  <si>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</si>
  <si>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</si>
  <si>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</si>
  <si>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</si>
  <si>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</si>
  <si>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</si>
  <si>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</si>
  <si>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</si>
  <si>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</si>
  <si>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</si>
  <si>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</si>
  <si>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</si>
  <si>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</si>
  <si>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</si>
  <si>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</si>
  <si>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</si>
  <si>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</si>
  <si>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</si>
  <si>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</si>
  <si>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</si>
  <si>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</si>
  <si>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</si>
  <si>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</si>
  <si>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</si>
  <si>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</si>
  <si>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</si>
  <si>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</si>
  <si>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</si>
  <si>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</si>
  <si>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</si>
  <si>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</si>
  <si>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</si>
  <si>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</si>
  <si>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</si>
  <si>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</si>
  <si>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</si>
  <si>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</si>
  <si>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</si>
  <si>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</si>
  <si>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</si>
  <si>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</si>
  <si>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</si>
  <si>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</si>
  <si>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</si>
  <si>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</si>
  <si>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</si>
  <si>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</si>
  <si>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</si>
  <si>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</si>
  <si>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</si>
  <si>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</si>
  <si>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</si>
  <si>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</si>
  <si>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</si>
  <si>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</si>
  <si>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</si>
  <si>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</si>
  <si>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</si>
  <si>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</si>
  <si>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</si>
  <si>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</si>
  <si>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</si>
  <si>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</si>
  <si>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</si>
  <si>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</si>
  <si>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</si>
  <si>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</si>
  <si>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</si>
  <si>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</si>
  <si>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</si>
  <si>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</si>
  <si>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</si>
  <si>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</si>
  <si>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</si>
  <si>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</si>
  <si>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</si>
  <si>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</si>
  <si>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</si>
  <si>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</si>
  <si>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</si>
  <si>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</si>
  <si>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</si>
  <si>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</si>
  <si>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</si>
  <si>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</si>
  <si>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</si>
  <si>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</si>
  <si>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</si>
  <si>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</si>
  <si>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</si>
  <si>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</si>
  <si>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</si>
  <si>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</si>
  <si>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</si>
  <si>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</si>
  <si>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</si>
  <si>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</si>
  <si>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</si>
  <si>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</si>
  <si>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</si>
  <si>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</si>
  <si>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</si>
  <si>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</si>
  <si>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</si>
  <si>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</si>
  <si>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</si>
  <si>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</si>
  <si>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</si>
  <si>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</si>
  <si>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</si>
  <si>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</si>
  <si>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</si>
  <si>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</si>
  <si>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</si>
  <si>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</si>
  <si>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</si>
  <si>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</si>
  <si>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</si>
  <si>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</si>
  <si>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</si>
  <si>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</si>
  <si>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</si>
  <si>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</si>
  <si>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</si>
  <si>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</si>
  <si>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</si>
  <si>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</si>
  <si>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</si>
  <si>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</si>
  <si>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</si>
  <si>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</si>
  <si>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</si>
  <si>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</si>
  <si>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</si>
  <si>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</si>
  <si>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</si>
  <si>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</si>
  <si>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</si>
  <si>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</si>
  <si>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</si>
  <si>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</si>
  <si>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</si>
  <si>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</si>
  <si>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</si>
  <si>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</si>
  <si>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</si>
  <si>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</si>
  <si>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</si>
  <si>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</si>
  <si>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</si>
  <si>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</si>
  <si>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</si>
  <si>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</si>
  <si>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</si>
  <si>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</si>
  <si>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</si>
  <si>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</si>
  <si>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</si>
  <si>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</si>
  <si>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</si>
  <si>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</si>
  <si>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</si>
  <si>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</si>
  <si>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</si>
  <si>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</si>
  <si>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</si>
  <si>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</si>
  <si>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</si>
  <si>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</si>
  <si>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</si>
  <si>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</si>
  <si>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</si>
  <si>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</si>
  <si>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</si>
  <si>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</si>
  <si>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</si>
  <si>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</si>
  <si>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</si>
  <si>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</si>
  <si>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</si>
  <si>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</si>
  <si>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</si>
  <si>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</si>
  <si>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</si>
  <si>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</si>
  <si>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</si>
  <si>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</si>
  <si>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</si>
  <si>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</si>
  <si>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</si>
  <si>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</si>
  <si>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</si>
  <si>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</si>
  <si>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</si>
  <si>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</si>
  <si>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</si>
  <si>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</si>
  <si>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</si>
  <si>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</si>
  <si>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</si>
  <si>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</si>
  <si>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</si>
  <si>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</si>
  <si>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</si>
  <si>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</si>
  <si>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</si>
  <si>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</si>
  <si>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</si>
  <si>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</si>
  <si>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</si>
  <si>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</si>
  <si>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</si>
  <si>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</si>
  <si>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</si>
  <si>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</si>
  <si>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</si>
  <si>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</si>
  <si>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</si>
  <si>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</si>
  <si>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</si>
  <si>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</si>
  <si>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</si>
  <si>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</si>
  <si>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</si>
  <si>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</si>
  <si>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</si>
  <si>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</si>
  <si>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</si>
  <si>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</si>
  <si>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</si>
  <si>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</si>
  <si>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</si>
  <si>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</si>
  <si>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</si>
  <si>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</si>
  <si>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</si>
  <si>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</si>
  <si>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</si>
  <si>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</si>
  <si>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</si>
  <si>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</si>
  <si>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</si>
  <si>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</si>
  <si>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</si>
  <si>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</si>
  <si>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</si>
  <si>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</si>
  <si>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</si>
  <si>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</si>
  <si>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</si>
  <si>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</si>
  <si>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</si>
  <si>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</si>
  <si>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</si>
  <si>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</si>
  <si>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</si>
  <si>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</si>
  <si>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</si>
  <si>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</si>
  <si>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</si>
  <si>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</si>
  <si>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</si>
  <si>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</si>
  <si>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</si>
  <si>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</si>
  <si>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</si>
  <si>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</si>
  <si>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</si>
  <si>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</si>
  <si>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</si>
  <si>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</si>
  <si>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</si>
  <si>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</si>
  <si>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</si>
  <si>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</si>
  <si>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</si>
  <si>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</si>
  <si>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</si>
  <si>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</si>
  <si>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</si>
  <si>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</si>
  <si>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</si>
  <si>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</si>
  <si>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</si>
  <si>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</si>
  <si>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</si>
  <si>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</si>
  <si>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</si>
  <si>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</si>
  <si>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</si>
  <si>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</si>
  <si>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</si>
  <si>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</si>
  <si>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</si>
  <si>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</si>
  <si>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</si>
  <si>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</si>
  <si>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</si>
  <si>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</si>
  <si>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</si>
  <si>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</si>
  <si>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</si>
  <si>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</si>
  <si>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</si>
  <si>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</si>
  <si>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</si>
  <si>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</si>
  <si>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</si>
  <si>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</si>
  <si>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</si>
  <si>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</si>
  <si>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</si>
  <si>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</si>
  <si>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</si>
  <si>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</si>
  <si>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</si>
  <si>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</si>
  <si>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</si>
  <si>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</si>
  <si>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</si>
  <si>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</si>
  <si>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</si>
  <si>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</si>
  <si>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</si>
  <si>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</si>
  <si>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</si>
  <si>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</si>
  <si>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</si>
  <si>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</si>
  <si>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</si>
  <si>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</si>
  <si>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</si>
  <si>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</si>
  <si>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</si>
  <si>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</si>
  <si>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</si>
  <si>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</si>
  <si>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</si>
  <si>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</si>
  <si>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</si>
  <si>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</si>
  <si>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</si>
  <si>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</si>
  <si>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</si>
  <si>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</si>
  <si>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</si>
  <si>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</si>
  <si>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</si>
  <si>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</si>
  <si>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</si>
  <si>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</si>
  <si>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</si>
  <si>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</si>
  <si>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</si>
  <si>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</si>
  <si>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</si>
  <si>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</si>
  <si>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</si>
  <si>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</si>
  <si>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</si>
  <si>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</si>
  <si>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</si>
  <si>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</si>
  <si>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</si>
  <si>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</si>
  <si>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</si>
  <si>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</si>
  <si>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</si>
  <si>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</si>
  <si>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</si>
  <si>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</si>
  <si>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</si>
  <si>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</si>
  <si>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</si>
  <si>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</si>
  <si>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</si>
  <si>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</si>
  <si>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</si>
  <si>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</si>
  <si>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</si>
  <si>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</si>
  <si>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</si>
  <si>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</si>
  <si>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</si>
  <si>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</si>
  <si>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</si>
  <si>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</si>
  <si>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</si>
  <si>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</si>
  <si>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</si>
  <si>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</si>
  <si>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</si>
  <si>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</si>
  <si>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</si>
  <si>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</si>
  <si>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</si>
  <si>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</si>
  <si>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</si>
  <si>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</si>
  <si>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</si>
  <si>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</si>
  <si>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</si>
  <si>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</si>
  <si>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</si>
  <si>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</si>
  <si>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</si>
  <si>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</si>
  <si>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</si>
  <si>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</si>
  <si>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</si>
  <si>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</si>
  <si>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</si>
  <si>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</si>
  <si>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</si>
  <si>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</si>
  <si>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</si>
  <si>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</si>
  <si>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</si>
  <si>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</si>
  <si>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</si>
  <si>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</si>
  <si>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</si>
  <si>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</si>
  <si>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</si>
  <si>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</si>
  <si>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</si>
  <si>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</si>
  <si>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</si>
  <si>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</si>
  <si>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</si>
  <si>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</si>
  <si>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</si>
  <si>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</si>
  <si>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</si>
  <si>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</si>
  <si>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</si>
  <si>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</si>
  <si>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</si>
  <si>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</si>
  <si>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</si>
  <si>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</si>
  <si>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</si>
  <si>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</si>
  <si>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</si>
  <si>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</si>
  <si>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</si>
  <si>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</si>
  <si>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</si>
  <si>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</si>
  <si>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</si>
  <si>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</si>
  <si>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</si>
  <si>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</si>
  <si>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</si>
  <si>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</si>
  <si>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</si>
  <si>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</si>
  <si>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</si>
  <si>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</si>
  <si>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</si>
  <si>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</si>
  <si>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</si>
  <si>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</si>
  <si>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</si>
  <si>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</si>
  <si>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</si>
  <si>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</si>
  <si>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</si>
  <si>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</si>
  <si>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</si>
  <si>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</si>
  <si>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</si>
  <si>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</si>
  <si>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</si>
  <si>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</si>
  <si>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</si>
  <si>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</si>
  <si>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</si>
  <si>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</si>
  <si>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</si>
  <si>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</si>
  <si>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</si>
  <si>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</si>
  <si>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</si>
  <si>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</si>
  <si>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</si>
  <si>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</si>
  <si>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</si>
  <si>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</si>
  <si>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</si>
  <si>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</si>
  <si>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</si>
  <si>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</si>
  <si>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</si>
  <si>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</si>
  <si>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</si>
  <si>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</si>
  <si>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</si>
  <si>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</si>
  <si>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</si>
  <si>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</si>
  <si>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</si>
  <si>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</si>
  <si>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</si>
  <si>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</si>
  <si>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</si>
  <si>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</si>
  <si>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</si>
  <si>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</si>
  <si>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</si>
  <si>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</si>
  <si>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</si>
  <si>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</si>
  <si>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</si>
  <si>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</si>
  <si>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</si>
  <si>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</si>
  <si>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</si>
  <si>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</si>
  <si>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</si>
  <si>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</si>
  <si>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</si>
  <si>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</si>
  <si>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</si>
  <si>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</si>
  <si>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</si>
  <si>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</si>
  <si>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</si>
  <si>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</si>
  <si>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</si>
  <si>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</si>
  <si>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</si>
  <si>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</si>
  <si>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</si>
  <si>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</si>
  <si>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</si>
  <si>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</si>
  <si>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</si>
  <si>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</si>
  <si>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</si>
  <si>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</si>
  <si>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</si>
  <si>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</si>
  <si>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</si>
  <si>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</si>
  <si>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</si>
  <si>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</si>
  <si>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</si>
  <si>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</si>
  <si>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</si>
  <si>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</si>
  <si>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</si>
  <si>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</si>
  <si>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</si>
  <si>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</si>
  <si>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</si>
  <si>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</si>
  <si>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</si>
  <si>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</si>
  <si>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</si>
  <si>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</si>
  <si>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</si>
  <si>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</si>
  <si>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</si>
  <si>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</si>
  <si>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</si>
  <si>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</si>
  <si>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</si>
  <si>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</si>
  <si>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</si>
  <si>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</si>
  <si>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</si>
  <si>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</si>
  <si>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</si>
  <si>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</si>
  <si>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</si>
  <si>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</si>
  <si>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</si>
  <si>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</si>
  <si>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</si>
  <si>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</si>
  <si>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</si>
  <si>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</si>
  <si>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</si>
  <si>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</si>
  <si>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</si>
  <si>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</si>
  <si>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</si>
  <si>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</si>
  <si>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</si>
  <si>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</si>
  <si>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</si>
  <si>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</si>
  <si>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</si>
  <si>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</si>
  <si>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</si>
  <si>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</si>
  <si>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</si>
  <si>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</si>
  <si>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</si>
  <si>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</si>
  <si>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</si>
  <si>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</si>
  <si>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</si>
  <si>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</si>
  <si>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</si>
  <si>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</si>
  <si>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</si>
  <si>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</si>
  <si>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</si>
  <si>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</si>
  <si>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</si>
  <si>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</si>
  <si>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</si>
  <si>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</si>
  <si>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</si>
  <si>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</si>
  <si>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</si>
  <si>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</si>
  <si>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</si>
  <si>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</si>
  <si>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</si>
  <si>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</si>
  <si>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</si>
  <si>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</si>
  <si>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</si>
  <si>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</si>
  <si>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</si>
  <si>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</si>
  <si>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</si>
  <si>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</si>
  <si>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</si>
  <si>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</si>
  <si>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</si>
  <si>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</si>
  <si>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</si>
  <si>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</si>
  <si>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</si>
  <si>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</si>
  <si>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</si>
  <si>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</si>
  <si>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</si>
  <si>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</si>
  <si>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</si>
  <si>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</si>
  <si>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</si>
  <si>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</si>
  <si>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</si>
  <si>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</si>
  <si>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</si>
  <si>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</si>
  <si>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</si>
  <si>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</si>
  <si>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</si>
  <si>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</si>
  <si>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</si>
  <si>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</si>
  <si>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</si>
  <si>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</si>
  <si>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</si>
  <si>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</si>
  <si>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</si>
  <si>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</si>
  <si>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</si>
  <si>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</si>
  <si>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</si>
  <si>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</si>
  <si>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</si>
  <si>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</si>
  <si>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</si>
  <si>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</si>
  <si>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</si>
  <si>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</si>
  <si>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</si>
  <si>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</si>
  <si>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</si>
  <si>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</si>
  <si>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</si>
  <si>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</si>
  <si>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</si>
  <si>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</si>
  <si>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</si>
  <si>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</si>
  <si>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</si>
  <si>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</si>
  <si>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</si>
  <si>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</si>
  <si>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</si>
  <si>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</si>
  <si>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</si>
  <si>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</si>
  <si>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</si>
  <si>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</si>
  <si>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</si>
  <si>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</si>
  <si>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</si>
  <si>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</si>
  <si>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</si>
  <si>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</si>
  <si>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</si>
  <si>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</si>
  <si>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</si>
  <si>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</si>
  <si>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</si>
  <si>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</si>
  <si>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</si>
  <si>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</si>
  <si>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</si>
  <si>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</si>
  <si>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</si>
  <si>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</si>
  <si>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</si>
  <si>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</si>
  <si>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</si>
  <si>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</si>
  <si>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</si>
  <si>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</si>
  <si>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</si>
  <si>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</si>
  <si>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</si>
  <si>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</si>
  <si>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</si>
  <si>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</si>
  <si>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</si>
  <si>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</si>
  <si>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</si>
  <si>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</si>
  <si>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</si>
  <si>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</si>
  <si>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</si>
  <si>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</si>
  <si>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</si>
  <si>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BES A BARLES 1</t>
  </si>
  <si>
    <t>BES (04)</t>
  </si>
  <si>
    <t>06157750</t>
  </si>
  <si>
    <t>18690155900069</t>
  </si>
  <si>
    <t>AGENCE DE L'EAU RHONE MEDITERRANEE CORSE</t>
  </si>
  <si>
    <t>34255833500077</t>
  </si>
  <si>
    <t>AQUASCOP BIOLOGIE site de Monptellier</t>
  </si>
  <si>
    <t>AURELIA MARQUIS, LISA MORENO</t>
  </si>
  <si>
    <t>IBMR standard</t>
  </si>
  <si>
    <t>DROITE</t>
  </si>
  <si>
    <t>ETIAGE NORMAL</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</si>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</sst>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961451</v>
      </c>
      <c r="G10" s="97"/>
      <c r="H10" s="98"/>
    </row>
    <row r="11" spans="1:8" ht="15">
      <c r="A11" s="10" t="s">
        <v>2277</v>
      </c>
      <c r="B11" s="47">
        <v>43685</v>
      </c>
      <c r="D11" s="10" t="s">
        <v>2280</v>
      </c>
      <c r="E11" s="52">
        <v>6357298</v>
      </c>
      <c r="G11" s="97"/>
      <c r="H11" s="98"/>
    </row>
    <row r="12" spans="1:8" ht="15">
      <c r="A12" s="10" t="s">
        <v>2283</v>
      </c>
      <c r="B12" s="52"/>
      <c r="D12" s="10" t="s">
        <v>2281</v>
      </c>
      <c r="E12" s="52">
        <v>961363</v>
      </c>
      <c r="G12" s="99"/>
      <c r="H12" s="100"/>
    </row>
    <row r="13" spans="1:5" ht="17.25" customHeight="1" thickBot="1">
      <c r="A13" s="2"/>
      <c r="B13" s="55"/>
      <c r="D13" s="10" t="s">
        <v>2282</v>
      </c>
      <c r="E13" s="52">
        <v>6357326</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961451</v>
      </c>
    </row>
    <row r="18" spans="1:3" ht="15">
      <c r="A18" s="111"/>
      <c r="B18" s="49" t="s">
        <v>2267</v>
      </c>
      <c r="C18" s="61">
        <f>E11</f>
        <v>6357298</v>
      </c>
    </row>
    <row r="19" spans="1:2" ht="15">
      <c r="A19" s="3" t="s">
        <v>2063</v>
      </c>
      <c r="B19" s="29">
        <v>1000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9.3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9.3</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0.02</v>
      </c>
      <c r="E99" s="35"/>
      <c r="F99" s="35" t="s">
        <v>2290</v>
      </c>
      <c r="G99" s="79"/>
      <c r="H99" s="80"/>
    </row>
    <row r="100" spans="1:8" ht="15">
      <c r="A100" s="33" t="s">
        <v>544</v>
      </c>
      <c r="B100" s="20" t="str">
        <f>IF(A100="NEWCOD",IF(ISBLANK(G100),"renseigner le champ 'Nouveau taxon'",G100),VLOOKUP(A100,'Ref Taxo'!A:B,2,FALSE))</f>
        <v>Didymodon spadiceus</v>
      </c>
      <c r="C100" s="21">
        <f>IF(A100="NEWCOD",IF(ISBLANK(H100),"NoCod",H100),VLOOKUP(A100,'Ref Taxo'!A:D,4,FALSE))</f>
        <v>19618</v>
      </c>
      <c r="D100" s="34">
        <v>0.02</v>
      </c>
      <c r="E100" s="35"/>
      <c r="F100" s="35" t="s">
        <v>2290</v>
      </c>
      <c r="G100" s="79"/>
      <c r="H100" s="80"/>
    </row>
    <row r="101" spans="1:8" ht="15">
      <c r="A101" s="33" t="s">
        <v>131</v>
      </c>
      <c r="B101" s="20" t="str">
        <f>IF(A101="NEWCOD",IF(ISBLANK(G101),"renseigner le champ 'Nouveau taxon'",G101),VLOOKUP(A101,'Ref Taxo'!A:B,2,FALSE))</f>
        <v>Didymodon tophaceus</v>
      </c>
      <c r="C101" s="21">
        <f>IF(A101="NEWCOD",IF(ISBLANK(H101),"NoCod",H101),VLOOKUP(A101,'Ref Taxo'!A:D,4,FALSE))</f>
        <v>19619</v>
      </c>
      <c r="D101" s="34">
        <v>0.02</v>
      </c>
      <c r="E101" s="35"/>
      <c r="F101" s="35" t="s">
        <v>2290</v>
      </c>
      <c r="G101" s="79"/>
      <c r="H101" s="80"/>
    </row>
    <row r="102" spans="1:8" ht="15">
      <c r="A102" s="33" t="s">
        <v>884</v>
      </c>
      <c r="B102" s="20" t="str">
        <f>IF(A102="NEWCOD",IF(ISBLANK(G102),"renseigner le champ 'Nouveau taxon'",G102),VLOOKUP(A102,'Ref Taxo'!A:B,2,FALSE))</f>
        <v>Hygrohypnum luridum</v>
      </c>
      <c r="C102" s="21">
        <f>IF(A102="NEWCOD",IF(ISBLANK(H102),"NoCod",H102),VLOOKUP(A102,'Ref Taxo'!A:D,4,FALSE))</f>
        <v>1240</v>
      </c>
      <c r="D102" s="34">
        <v>0.01</v>
      </c>
      <c r="E102" s="35"/>
      <c r="F102" s="35" t="s">
        <v>2290</v>
      </c>
      <c r="G102" s="79"/>
      <c r="H102" s="80"/>
    </row>
    <row r="103" spans="1:8" ht="15">
      <c r="A103" s="33" t="s">
        <v>1315</v>
      </c>
      <c r="B103" s="20" t="str">
        <f>IF(A103="NEWCOD",IF(ISBLANK(G103),"renseigner le champ 'Nouveau taxon'",G103),VLOOKUP(A103,'Ref Taxo'!A:B,2,FALSE))</f>
        <v>Palustriella commutata</v>
      </c>
      <c r="C103" s="21">
        <f>IF(A103="NEWCOD",IF(ISBLANK(H103),"NoCod",H103),VLOOKUP(A103,'Ref Taxo'!A:D,4,FALSE))</f>
        <v>19903</v>
      </c>
      <c r="D103" s="34">
        <v>0.01</v>
      </c>
      <c r="E103" s="35"/>
      <c r="F103" s="35" t="s">
        <v>2290</v>
      </c>
      <c r="G103" s="79"/>
      <c r="H103" s="80"/>
    </row>
    <row r="104" spans="1:8" ht="15">
      <c r="A104" s="33" t="s">
        <v>1961</v>
      </c>
      <c r="B104" s="20" t="str">
        <f>IF(A104="NEWCOD",IF(ISBLANK(G104),"renseigner le champ 'Nouveau taxon'",G104),VLOOKUP(A104,'Ref Taxo'!A:B,2,FALSE))</f>
        <v>Tussilago farfara</v>
      </c>
      <c r="C104" s="21">
        <f>IF(A104="NEWCOD",IF(ISBLANK(H104),"NoCod",H104),VLOOKUP(A104,'Ref Taxo'!A:D,4,FALSE))</f>
        <v>1755</v>
      </c>
      <c r="D104" s="34">
        <v>0.01</v>
      </c>
      <c r="E104" s="35"/>
      <c r="F104" s="35" t="s">
        <v>2290</v>
      </c>
      <c r="G104" s="79"/>
      <c r="H104" s="80"/>
    </row>
    <row r="105" spans="1:8" ht="15">
      <c r="A105" s="33" t="s">
        <v>661</v>
      </c>
      <c r="B105" s="20" t="str">
        <f>IF(A105="NEWCOD",IF(ISBLANK(G105),"renseigner le champ 'Nouveau taxon'",G105),VLOOKUP(A105,'Ref Taxo'!A:B,2,FALSE))</f>
        <v>Equisetum arvense</v>
      </c>
      <c r="C105" s="21">
        <f>IF(A105="NEWCOD",IF(ISBLANK(H105),"NoCod",H105),VLOOKUP(A105,'Ref Taxo'!A:D,4,FALSE))</f>
        <v>1384</v>
      </c>
      <c r="D105" s="34">
        <v>0.01</v>
      </c>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