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77959" sheetId="2" r:id="rId2"/>
    <sheet name="Mises à jour" sheetId="3" r:id="rId3"/>
  </sheets>
  <definedNames/>
  <calcPr calcId="145621"/>
</workbook>
</file>

<file path=xl/sharedStrings.xml><?xml version="1.0" encoding="utf-8"?>
<sst xmlns="http://schemas.openxmlformats.org/spreadsheetml/2006/main" count="6477" uniqueCount="5304">
  <si>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</si>
  <si>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</si>
  <si>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</si>
  <si>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</si>
  <si>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</si>
  <si>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</si>
  <si>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</si>
  <si>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</si>
  <si>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</si>
  <si>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</si>
  <si>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</si>
  <si>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</si>
  <si>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</si>
  <si>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</si>
  <si>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</si>
  <si>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</si>
  <si>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</si>
  <si>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</si>
  <si>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</si>
  <si>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</si>
  <si>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</si>
  <si>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</si>
  <si>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</si>
  <si>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</si>
  <si>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</si>
  <si>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</si>
  <si>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</si>
  <si>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</si>
  <si>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</si>
  <si>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</si>
  <si>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</si>
  <si>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</si>
  <si>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</si>
  <si>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</si>
  <si>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</si>
  <si>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</si>
  <si>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</si>
  <si>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</si>
  <si>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</si>
  <si>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</si>
  <si>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</si>
  <si>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</si>
  <si>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</si>
  <si>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</si>
  <si>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</si>
  <si>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</si>
  <si>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</si>
  <si>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</si>
  <si>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</si>
  <si>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</si>
  <si>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</si>
  <si>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</si>
  <si>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</si>
  <si>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</si>
  <si>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</si>
  <si>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</si>
  <si>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</si>
  <si>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</si>
  <si>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</si>
  <si>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</si>
  <si>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</si>
  <si>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</si>
  <si>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</si>
  <si>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</si>
  <si>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</si>
  <si>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</si>
  <si>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</si>
  <si>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</si>
  <si>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</si>
  <si>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</si>
  <si>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</si>
  <si>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</si>
  <si>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</si>
  <si>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</si>
  <si>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</si>
  <si>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</si>
  <si>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</si>
  <si>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</si>
  <si>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</si>
  <si>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</si>
  <si>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</si>
  <si>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</si>
  <si>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</si>
  <si>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</si>
  <si>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</si>
  <si>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</si>
  <si>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</si>
  <si>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</si>
  <si>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</si>
  <si>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</si>
  <si>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</si>
  <si>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</si>
  <si>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</si>
  <si>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</si>
  <si>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</si>
  <si>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</si>
  <si>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</si>
  <si>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</si>
  <si>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</si>
  <si>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</si>
  <si>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</si>
  <si>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</si>
  <si>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</si>
  <si>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</si>
  <si>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</si>
  <si>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</si>
  <si>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</si>
  <si>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</si>
  <si>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</si>
  <si>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</si>
  <si>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</si>
  <si>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</si>
  <si>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</si>
  <si>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</si>
  <si>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</si>
  <si>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</si>
  <si>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</si>
  <si>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</si>
  <si>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</si>
  <si>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</si>
  <si>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</si>
  <si>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</si>
  <si>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</si>
  <si>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</si>
  <si>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</si>
  <si>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</si>
  <si>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</si>
  <si>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</si>
  <si>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</si>
  <si>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</si>
  <si>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</si>
  <si>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</si>
  <si>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</si>
  <si>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</si>
  <si>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</si>
  <si>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</si>
  <si>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</si>
  <si>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</si>
  <si>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</si>
  <si>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</si>
  <si>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</si>
  <si>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</si>
  <si>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</si>
  <si>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</si>
  <si>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</si>
  <si>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</si>
  <si>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</si>
  <si>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</si>
  <si>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</si>
  <si>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</si>
  <si>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</si>
  <si>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</si>
  <si>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</si>
  <si>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</si>
  <si>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</si>
  <si>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</si>
  <si>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</si>
  <si>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</si>
  <si>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</si>
  <si>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</si>
  <si>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</si>
  <si>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</si>
  <si>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</si>
  <si>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</si>
  <si>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</si>
  <si>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</si>
  <si>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</si>
  <si>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</si>
  <si>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</si>
  <si>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</si>
  <si>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</si>
  <si>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</si>
  <si>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</si>
  <si>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</si>
  <si>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</si>
  <si>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</si>
  <si>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</si>
  <si>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</si>
  <si>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</si>
  <si>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</si>
  <si>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</si>
  <si>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</si>
  <si>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</si>
  <si>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</si>
  <si>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</si>
  <si>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</si>
  <si>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</si>
  <si>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</si>
  <si>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</si>
  <si>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</si>
  <si>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</si>
  <si>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</si>
  <si>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</si>
  <si>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</si>
  <si>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</si>
  <si>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</si>
  <si>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</si>
  <si>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</si>
  <si>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</si>
  <si>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</si>
  <si>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</si>
  <si>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</si>
  <si>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</si>
  <si>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</si>
  <si>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</si>
  <si>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</si>
  <si>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</si>
  <si>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</si>
  <si>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</si>
  <si>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</si>
  <si>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</si>
  <si>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</si>
  <si>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</si>
  <si>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</si>
  <si>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</si>
  <si>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</si>
  <si>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</si>
  <si>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</si>
  <si>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</si>
  <si>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</si>
  <si>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</si>
  <si>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</si>
  <si>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</si>
  <si>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</si>
  <si>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</si>
  <si>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</si>
  <si>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</si>
  <si>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</si>
  <si>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</si>
  <si>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</si>
  <si>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</si>
  <si>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</si>
  <si>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</si>
  <si>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</si>
  <si>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</si>
  <si>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</si>
  <si>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</si>
  <si>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</si>
  <si>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</si>
  <si>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</si>
  <si>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</si>
  <si>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</si>
  <si>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</si>
  <si>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</si>
  <si>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</si>
  <si>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</si>
  <si>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</si>
  <si>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</si>
  <si>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</si>
  <si>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</si>
  <si>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</si>
  <si>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</si>
  <si>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</si>
  <si>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</si>
  <si>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</si>
  <si>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</si>
  <si>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</si>
  <si>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</si>
  <si>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</si>
  <si>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</si>
  <si>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</si>
  <si>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</si>
  <si>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</si>
  <si>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</si>
  <si>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</si>
  <si>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</si>
  <si>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</si>
  <si>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</si>
  <si>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</si>
  <si>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</si>
  <si>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</si>
  <si>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</si>
  <si>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</si>
  <si>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</si>
  <si>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</si>
  <si>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</si>
  <si>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</si>
  <si>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</si>
  <si>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</si>
  <si>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</si>
  <si>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</si>
  <si>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</si>
  <si>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</si>
  <si>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</si>
  <si>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</si>
  <si>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</si>
  <si>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</si>
  <si>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</si>
  <si>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</si>
  <si>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</si>
  <si>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</si>
  <si>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</si>
  <si>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</si>
  <si>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</si>
  <si>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</si>
  <si>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</si>
  <si>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</si>
  <si>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</si>
  <si>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</si>
  <si>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</si>
  <si>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</si>
  <si>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</si>
  <si>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</si>
  <si>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</si>
  <si>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</si>
  <si>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</si>
  <si>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</si>
  <si>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</si>
  <si>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</si>
  <si>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</si>
  <si>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</si>
  <si>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</si>
  <si>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</si>
  <si>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</si>
  <si>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</si>
  <si>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</si>
  <si>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</si>
  <si>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</si>
  <si>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</si>
  <si>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</si>
  <si>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</si>
  <si>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</si>
  <si>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</si>
  <si>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</si>
  <si>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</si>
  <si>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</si>
  <si>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</si>
  <si>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</si>
  <si>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</si>
  <si>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</si>
  <si>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</si>
  <si>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</si>
  <si>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</si>
  <si>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</si>
  <si>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</si>
  <si>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</si>
  <si>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</si>
  <si>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</si>
  <si>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</si>
  <si>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</si>
  <si>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</si>
  <si>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</si>
  <si>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</si>
  <si>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</si>
  <si>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</si>
  <si>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</si>
  <si>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</si>
  <si>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</si>
  <si>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</si>
  <si>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</si>
  <si>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</si>
  <si>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</si>
  <si>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</si>
  <si>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</si>
  <si>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</si>
  <si>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</si>
  <si>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</si>
  <si>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</si>
  <si>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</si>
  <si>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</si>
  <si>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</si>
  <si>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</si>
  <si>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</si>
  <si>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</si>
  <si>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</si>
  <si>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</si>
  <si>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</si>
  <si>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</si>
  <si>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</si>
  <si>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</si>
  <si>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</si>
  <si>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</si>
  <si>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</si>
  <si>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</si>
  <si>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</si>
  <si>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</si>
  <si>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</si>
  <si>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</si>
  <si>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</si>
  <si>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</si>
  <si>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</si>
  <si>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</si>
  <si>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</si>
  <si>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</si>
  <si>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</si>
  <si>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</si>
  <si>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</si>
  <si>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</si>
  <si>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</si>
  <si>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</si>
  <si>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</si>
  <si>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</si>
  <si>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</si>
  <si>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</si>
  <si>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</si>
  <si>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</si>
  <si>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</si>
  <si>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</si>
  <si>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</si>
  <si>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</si>
  <si>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</si>
  <si>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</si>
  <si>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</si>
  <si>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</si>
  <si>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</si>
  <si>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</si>
  <si>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</si>
  <si>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</si>
  <si>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</si>
  <si>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</si>
  <si>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</si>
  <si>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</si>
  <si>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</si>
  <si>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</si>
  <si>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</si>
  <si>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</si>
  <si>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</si>
  <si>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</si>
  <si>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</si>
  <si>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</si>
  <si>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</si>
  <si>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</si>
  <si>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</si>
  <si>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</si>
  <si>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</si>
  <si>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</si>
  <si>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</si>
  <si>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</si>
  <si>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</si>
  <si>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</si>
  <si>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</si>
  <si>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</si>
  <si>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</si>
  <si>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</si>
  <si>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</si>
  <si>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</si>
  <si>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</si>
  <si>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</si>
  <si>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</si>
  <si>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</si>
  <si>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</si>
  <si>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</si>
  <si>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</si>
  <si>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</si>
  <si>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</si>
  <si>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</si>
  <si>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</si>
  <si>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</si>
  <si>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</si>
  <si>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</si>
  <si>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</si>
  <si>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</si>
  <si>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</si>
  <si>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</si>
  <si>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</si>
  <si>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</si>
  <si>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</si>
  <si>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</si>
  <si>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</si>
  <si>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</si>
  <si>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</si>
  <si>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</si>
  <si>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</si>
  <si>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</si>
  <si>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</si>
  <si>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</si>
  <si>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</si>
  <si>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</si>
  <si>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</si>
  <si>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</si>
  <si>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</si>
  <si>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</si>
  <si>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</si>
  <si>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</si>
  <si>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</si>
  <si>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</si>
  <si>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</si>
  <si>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</si>
  <si>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</si>
  <si>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</si>
  <si>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</si>
  <si>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</si>
  <si>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</si>
  <si>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</si>
  <si>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</si>
  <si>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</si>
  <si>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</si>
  <si>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</si>
  <si>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</si>
  <si>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</si>
  <si>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</si>
  <si>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</si>
  <si>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</si>
  <si>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</si>
  <si>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</si>
  <si>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</si>
  <si>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</si>
  <si>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</si>
  <si>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</si>
  <si>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</si>
  <si>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</si>
  <si>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</si>
  <si>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</si>
  <si>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</si>
  <si>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</si>
  <si>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</si>
  <si>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</si>
  <si>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</si>
  <si>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</si>
  <si>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</si>
  <si>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</si>
  <si>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</si>
  <si>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</si>
  <si>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</si>
  <si>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</si>
  <si>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</si>
  <si>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</si>
  <si>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</si>
  <si>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</si>
  <si>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</si>
  <si>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</si>
  <si>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</si>
  <si>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</si>
  <si>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</si>
  <si>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</si>
  <si>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</si>
  <si>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</si>
  <si>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</si>
  <si>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</si>
  <si>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</si>
  <si>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</si>
  <si>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</si>
  <si>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</si>
  <si>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</si>
  <si>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</si>
  <si>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</si>
  <si>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</si>
  <si>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</si>
  <si>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</si>
  <si>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</si>
  <si>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</si>
  <si>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</si>
  <si>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</si>
  <si>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</si>
  <si>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</si>
  <si>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</si>
  <si>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</si>
  <si>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</si>
  <si>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</si>
  <si>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</si>
  <si>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</si>
  <si>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</si>
  <si>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</si>
  <si>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</si>
  <si>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</si>
  <si>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</si>
  <si>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</si>
  <si>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</si>
  <si>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</si>
  <si>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</si>
  <si>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</si>
  <si>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</si>
  <si>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</si>
  <si>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</si>
  <si>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</si>
  <si>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</si>
  <si>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</si>
  <si>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</si>
  <si>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</si>
  <si>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</si>
  <si>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</si>
  <si>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</si>
  <si>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</si>
  <si>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</si>
  <si>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</si>
  <si>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</si>
  <si>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</si>
  <si>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</si>
  <si>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</si>
  <si>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</si>
  <si>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</si>
  <si>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</si>
  <si>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</si>
  <si>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</si>
  <si>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</si>
  <si>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</si>
  <si>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</si>
  <si>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</si>
  <si>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</si>
  <si>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</si>
  <si>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</si>
  <si>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</si>
  <si>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</si>
  <si>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</si>
  <si>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</si>
  <si>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</si>
  <si>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</si>
  <si>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</si>
  <si>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</si>
  <si>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</si>
  <si>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</si>
  <si>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</si>
  <si>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</si>
  <si>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</si>
  <si>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</si>
  <si>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</si>
  <si>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</si>
  <si>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</si>
  <si>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</si>
  <si>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</si>
  <si>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</si>
  <si>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</si>
  <si>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</si>
  <si>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</si>
  <si>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</si>
  <si>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</si>
  <si>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</si>
  <si>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</si>
  <si>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</si>
  <si>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</si>
  <si>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</si>
  <si>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</si>
  <si>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</si>
  <si>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</si>
  <si>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</si>
  <si>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</si>
  <si>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</si>
  <si>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</si>
  <si>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</si>
  <si>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</si>
  <si>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</si>
  <si>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</si>
  <si>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</si>
  <si>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</si>
  <si>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</si>
  <si>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</si>
  <si>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</si>
  <si>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</si>
  <si>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</si>
  <si>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</si>
  <si>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</si>
  <si>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</si>
  <si>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</si>
  <si>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</si>
  <si>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</si>
  <si>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</si>
  <si>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</si>
  <si>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</si>
  <si>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</si>
  <si>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</si>
  <si>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</si>
  <si>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</si>
  <si>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</si>
  <si>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</si>
  <si>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</si>
  <si>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</si>
  <si>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</si>
  <si>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</si>
  <si>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</si>
  <si>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</si>
  <si>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</si>
  <si>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</si>
  <si>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</si>
  <si>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</si>
  <si>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</si>
  <si>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</si>
  <si>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</si>
  <si>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</si>
  <si>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</si>
  <si>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</si>
  <si>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</si>
  <si>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</si>
  <si>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</si>
  <si>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</si>
  <si>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</si>
  <si>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</si>
  <si>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</si>
  <si>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</si>
  <si>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</si>
  <si>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</si>
  <si>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</si>
  <si>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</si>
  <si>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</si>
  <si>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</si>
  <si>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</si>
  <si>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</si>
  <si>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</si>
  <si>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</si>
  <si>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</si>
  <si>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</si>
  <si>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</si>
  <si>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</si>
  <si>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</si>
  <si>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</si>
  <si>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</si>
  <si>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</si>
  <si>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</si>
  <si>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</si>
  <si>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</si>
  <si>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</si>
  <si>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</si>
  <si>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</si>
  <si>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</si>
  <si>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</si>
  <si>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</si>
  <si>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</si>
  <si>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</si>
  <si>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</si>
  <si>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</si>
  <si>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</si>
  <si>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</si>
  <si>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</si>
  <si>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</si>
  <si>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</si>
  <si>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</si>
  <si>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</si>
  <si>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</si>
  <si>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</si>
  <si>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</si>
  <si>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</si>
  <si>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</si>
  <si>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</si>
  <si>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</si>
  <si>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</si>
  <si>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</si>
  <si>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</si>
  <si>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</si>
  <si>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</si>
  <si>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</si>
  <si>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</si>
  <si>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</si>
  <si>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</si>
  <si>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</si>
  <si>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</si>
  <si>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</si>
  <si>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</si>
  <si>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</si>
  <si>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</si>
  <si>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</si>
  <si>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</si>
  <si>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</si>
  <si>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</si>
  <si>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</si>
  <si>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</si>
  <si>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</si>
  <si>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</si>
  <si>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</si>
  <si>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</si>
  <si>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</si>
  <si>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</si>
  <si>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</si>
  <si>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</si>
  <si>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</si>
  <si>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</si>
  <si>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</si>
  <si>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</si>
  <si>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</si>
  <si>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</si>
  <si>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</si>
  <si>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</si>
  <si>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</si>
  <si>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</si>
  <si>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</si>
  <si>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</si>
  <si>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</si>
  <si>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</si>
  <si>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</si>
  <si>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</si>
  <si>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</si>
  <si>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</si>
  <si>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</si>
  <si>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</si>
  <si>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</si>
  <si>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</si>
  <si>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</si>
  <si>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</si>
  <si>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</si>
  <si>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</si>
  <si>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</si>
  <si>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</si>
  <si>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</si>
  <si>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</si>
  <si>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</si>
  <si>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</si>
  <si>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</si>
  <si>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</si>
  <si>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</si>
  <si>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</si>
  <si>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</si>
  <si>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</si>
  <si>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</si>
  <si>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</si>
  <si>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</si>
  <si>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</si>
  <si>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</si>
  <si>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</si>
  <si>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</si>
  <si>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</si>
  <si>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</si>
  <si>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</si>
  <si>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</si>
  <si>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</si>
  <si>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</si>
  <si>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</si>
  <si>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</si>
  <si>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</si>
  <si>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</si>
  <si>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</si>
  <si>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</si>
  <si>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</si>
  <si>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</si>
  <si>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</si>
  <si>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</si>
  <si>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</si>
  <si>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</si>
  <si>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</si>
  <si>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</si>
  <si>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</si>
  <si>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</si>
  <si>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</si>
  <si>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</si>
  <si>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</si>
  <si>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</si>
  <si>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</si>
  <si>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</si>
  <si>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</si>
  <si>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</si>
  <si>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</si>
  <si>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</si>
  <si>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</si>
  <si>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</si>
  <si>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</si>
  <si>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</si>
  <si>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</si>
  <si>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</si>
  <si>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</si>
  <si>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</si>
  <si>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</si>
  <si>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</si>
  <si>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</si>
  <si>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</si>
  <si>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</si>
  <si>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</si>
  <si>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</si>
  <si>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</si>
  <si>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</si>
  <si>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</si>
  <si>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</si>
  <si>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</si>
  <si>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</si>
  <si>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</si>
  <si>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</si>
  <si>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</si>
  <si>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</si>
  <si>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</si>
  <si>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</si>
  <si>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</si>
  <si>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</si>
  <si>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</si>
  <si>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</si>
  <si>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</si>
  <si>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</si>
  <si>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</si>
  <si>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</si>
  <si>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</si>
  <si>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</si>
  <si>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</si>
  <si>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</si>
  <si>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</si>
  <si>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</si>
  <si>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</si>
  <si>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</si>
  <si>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</si>
  <si>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</si>
  <si>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</si>
  <si>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</si>
  <si>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</si>
  <si>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</si>
  <si>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</si>
  <si>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</si>
  <si>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</si>
  <si>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</si>
  <si>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</si>
  <si>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</si>
  <si>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</si>
  <si>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</si>
  <si>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</si>
  <si>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</si>
  <si>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</si>
  <si>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</si>
  <si>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</si>
  <si>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</si>
  <si>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</si>
  <si>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</si>
  <si>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</si>
  <si>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</si>
  <si>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</si>
  <si>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</si>
  <si>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</si>
  <si>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</si>
  <si>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</si>
  <si>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</si>
  <si>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</si>
  <si>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</si>
  <si>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</si>
  <si>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</si>
  <si>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</si>
  <si>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</si>
  <si>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</si>
  <si>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</si>
  <si>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</si>
  <si>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</si>
  <si>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</si>
  <si>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</si>
  <si>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</si>
  <si>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</si>
  <si>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</si>
  <si>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</si>
  <si>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</si>
  <si>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</si>
  <si>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</si>
  <si>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</si>
  <si>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</si>
  <si>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</si>
  <si>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</si>
  <si>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</si>
  <si>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</si>
  <si>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</si>
  <si>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</si>
  <si>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</si>
  <si>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</si>
  <si>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</si>
  <si>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</si>
  <si>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</si>
  <si>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</si>
  <si>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</si>
  <si>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</si>
  <si>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</si>
  <si>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</si>
  <si>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</si>
  <si>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</si>
  <si>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</si>
  <si>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</si>
  <si>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</si>
  <si>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</si>
  <si>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</si>
  <si>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</si>
  <si>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</si>
  <si>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</si>
  <si>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</si>
  <si>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</si>
  <si>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</si>
  <si>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</si>
  <si>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</si>
  <si>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</si>
  <si>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</si>
  <si>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</si>
  <si>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</si>
  <si>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</si>
  <si>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</si>
  <si>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</si>
  <si>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</si>
  <si>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</si>
  <si>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</si>
  <si>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</si>
  <si>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</si>
  <si>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</si>
  <si>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</si>
  <si>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</si>
  <si>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</si>
  <si>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</si>
  <si>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</si>
  <si>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</si>
  <si>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</si>
  <si>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</si>
  <si>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</si>
  <si>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</si>
  <si>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</si>
  <si>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</si>
  <si>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</si>
  <si>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</si>
  <si>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</si>
  <si>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</si>
  <si>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</si>
  <si>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</si>
  <si>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</si>
  <si>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</si>
  <si>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</si>
  <si>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</si>
  <si>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</si>
  <si>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</si>
  <si>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</si>
  <si>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</si>
  <si>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</si>
  <si>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</si>
  <si>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</si>
  <si>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</si>
  <si>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</si>
  <si>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</si>
  <si>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</si>
  <si>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</si>
  <si>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</si>
  <si>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</si>
  <si>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</si>
  <si>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</si>
  <si>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</si>
  <si>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</si>
  <si>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</si>
  <si>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</si>
  <si>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</si>
  <si>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</si>
  <si>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</si>
  <si>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</si>
  <si>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</si>
  <si>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</si>
  <si>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</si>
  <si>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</si>
  <si>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</si>
  <si>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</si>
  <si>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</si>
  <si>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</si>
  <si>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</si>
  <si>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</si>
  <si>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</si>
  <si>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</si>
  <si>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</si>
  <si>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</si>
  <si>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</si>
  <si>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</si>
  <si>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</si>
  <si>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</si>
  <si>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</si>
  <si>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</si>
  <si>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</si>
  <si>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</si>
  <si>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</si>
  <si>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</si>
  <si>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</si>
  <si>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</si>
  <si>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</si>
  <si>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</si>
  <si>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</si>
  <si>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</si>
  <si>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</si>
  <si>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</si>
  <si>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</si>
  <si>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</si>
  <si>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</si>
  <si>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</si>
  <si>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</si>
  <si>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</si>
  <si>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</si>
  <si>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</si>
  <si>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</si>
  <si>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</si>
  <si>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</si>
  <si>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</si>
  <si>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</si>
  <si>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</si>
  <si>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</si>
  <si>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</si>
  <si>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</si>
  <si>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</si>
  <si>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</si>
  <si>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</si>
  <si>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</si>
  <si>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</si>
  <si>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</si>
  <si>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</si>
  <si>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</si>
  <si>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</si>
  <si>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</si>
  <si>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</si>
  <si>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</si>
  <si>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</si>
  <si>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</si>
  <si>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</si>
  <si>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</si>
  <si>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</si>
  <si>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</si>
  <si>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</si>
  <si>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</si>
  <si>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</si>
  <si>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</si>
  <si>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</si>
  <si>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</si>
  <si>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</si>
  <si>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</si>
  <si>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</si>
  <si>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</si>
  <si>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</si>
  <si>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</si>
  <si>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</si>
  <si>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</si>
  <si>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</si>
  <si>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</si>
  <si>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</si>
  <si>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</si>
  <si>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</si>
  <si>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</si>
  <si>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</si>
  <si>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</si>
  <si>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</si>
  <si>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</si>
  <si>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</si>
  <si>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</si>
  <si>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</si>
  <si>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</si>
  <si>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</si>
  <si>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</si>
  <si>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</si>
  <si>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</si>
  <si>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</si>
  <si>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</si>
  <si>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</si>
  <si>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</si>
  <si>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</si>
  <si>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</si>
  <si>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</si>
  <si>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</si>
  <si>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</si>
  <si>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</si>
  <si>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</si>
  <si>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</si>
  <si>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</si>
  <si>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</si>
  <si>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</si>
  <si>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</si>
  <si>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</si>
  <si>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</si>
  <si>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</si>
  <si>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</si>
  <si>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</si>
  <si>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</si>
  <si>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</si>
  <si>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</si>
  <si>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</si>
  <si>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</si>
  <si>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</si>
  <si>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</si>
  <si>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</si>
  <si>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</si>
  <si>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</si>
  <si>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</si>
  <si>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</si>
  <si>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</si>
  <si>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</si>
  <si>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</si>
  <si>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</si>
  <si>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</si>
  <si>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</si>
  <si>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</si>
  <si>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</si>
  <si>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</si>
  <si>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</si>
  <si>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</si>
  <si>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</si>
  <si>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</si>
  <si>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</si>
  <si>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</si>
  <si>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</si>
  <si>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</si>
  <si>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</si>
  <si>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</si>
  <si>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</si>
  <si>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</si>
  <si>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</si>
  <si>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</si>
  <si>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</si>
  <si>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</si>
  <si>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</si>
  <si>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</si>
  <si>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</si>
  <si>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</si>
  <si>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</si>
  <si>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</si>
  <si>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</si>
  <si>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</si>
  <si>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</si>
  <si>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</si>
  <si>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</si>
  <si>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</si>
  <si>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</si>
  <si>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</si>
  <si>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</si>
  <si>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</si>
  <si>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</si>
  <si>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</si>
  <si>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</si>
  <si>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</si>
  <si>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</si>
  <si>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</si>
  <si>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</si>
  <si>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</si>
  <si>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</si>
  <si>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</si>
  <si>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</si>
  <si>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</si>
  <si>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</si>
  <si>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</si>
  <si>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</si>
  <si>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</si>
  <si>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</si>
  <si>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</si>
  <si>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</si>
  <si>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</si>
  <si>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</si>
  <si>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</si>
  <si>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</si>
  <si>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</si>
  <si>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</si>
  <si>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</si>
  <si>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</si>
  <si>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</si>
  <si>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</si>
  <si>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</si>
  <si>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</si>
  <si>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</si>
  <si>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</si>
  <si>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</si>
  <si>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</si>
  <si>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</si>
  <si>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</si>
  <si>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</si>
  <si>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</si>
  <si>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</si>
  <si>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</si>
  <si>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</si>
  <si>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</si>
  <si>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</si>
  <si>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</si>
  <si>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</si>
  <si>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</si>
  <si>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</si>
  <si>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</si>
  <si>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</si>
  <si>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</si>
  <si>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</si>
  <si>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</si>
  <si>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</si>
  <si>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</si>
  <si>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</si>
  <si>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</si>
  <si>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</si>
  <si>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</si>
  <si>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</si>
  <si>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</si>
  <si>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</si>
  <si>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</si>
  <si>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</si>
  <si>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</si>
  <si>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</si>
  <si>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</si>
  <si>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</si>
  <si>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</si>
  <si>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</si>
  <si>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</si>
  <si>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</si>
  <si>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</si>
  <si>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</si>
  <si>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</si>
  <si>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</si>
  <si>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</si>
  <si>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</si>
  <si>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</si>
  <si>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</si>
  <si>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</si>
  <si>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</si>
  <si>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</si>
  <si>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</si>
  <si>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</si>
  <si>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</si>
  <si>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</si>
  <si>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</si>
  <si>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</si>
  <si>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</si>
  <si>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</si>
  <si>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</si>
  <si>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</si>
  <si>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</si>
  <si>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</si>
  <si>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</si>
  <si>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</si>
  <si>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</si>
  <si>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</si>
  <si>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</si>
  <si>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</si>
  <si>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</si>
  <si>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</si>
  <si>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</si>
  <si>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</si>
  <si>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</si>
  <si>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</si>
  <si>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</si>
  <si>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</si>
  <si>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</si>
  <si>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</si>
  <si>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</si>
  <si>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</si>
  <si>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</si>
  <si>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</si>
  <si>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</si>
  <si>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</si>
  <si>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</si>
  <si>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</si>
  <si>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</si>
  <si>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</si>
  <si>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</si>
  <si>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</si>
  <si>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</si>
  <si>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</si>
  <si>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</si>
  <si>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</si>
  <si>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</si>
  <si>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</si>
  <si>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</si>
  <si>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</si>
  <si>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</si>
  <si>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</si>
  <si>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</si>
  <si>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</si>
  <si>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</si>
  <si>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</si>
  <si>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</si>
  <si>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</si>
  <si>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</si>
  <si>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</si>
  <si>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</si>
  <si>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</si>
  <si>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</si>
  <si>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</si>
  <si>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</si>
  <si>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</si>
  <si>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</si>
  <si>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</si>
  <si>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</si>
  <si>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</si>
  <si>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</si>
  <si>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</si>
  <si>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</si>
  <si>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</si>
  <si>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</si>
  <si>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</si>
  <si>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</si>
  <si>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</si>
  <si>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</si>
  <si>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</si>
  <si>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</si>
  <si>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</si>
  <si>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</si>
  <si>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</si>
  <si>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</si>
  <si>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</si>
  <si>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</si>
  <si>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</si>
  <si>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</si>
  <si>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</si>
  <si>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</si>
  <si>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</si>
  <si>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</si>
  <si>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</si>
  <si>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</si>
  <si>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</si>
  <si>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</si>
  <si>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</si>
  <si>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</si>
  <si>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</si>
  <si>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</si>
  <si>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</si>
  <si>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</si>
  <si>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</si>
  <si>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</si>
  <si>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</si>
  <si>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</si>
  <si>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</si>
  <si>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</si>
  <si>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</si>
  <si>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</si>
  <si>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</si>
  <si>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</si>
  <si>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</si>
  <si>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</si>
  <si>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</si>
  <si>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</si>
  <si>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</si>
  <si>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</si>
  <si>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</si>
  <si>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</si>
  <si>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</si>
  <si>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</si>
  <si>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</si>
  <si>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</si>
  <si>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</si>
  <si>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</si>
  <si>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</si>
  <si>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</si>
  <si>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</si>
  <si>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</si>
  <si>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</si>
  <si>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</si>
  <si>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</si>
  <si>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</si>
  <si>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</si>
  <si>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</si>
  <si>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</si>
  <si>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</si>
  <si>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</si>
  <si>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</si>
  <si>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</si>
  <si>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</si>
  <si>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</si>
  <si>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</si>
  <si>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</si>
  <si>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</si>
  <si>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</si>
  <si>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</si>
  <si>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</si>
  <si>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</si>
  <si>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</si>
  <si>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</si>
  <si>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</si>
  <si>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</si>
  <si>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</si>
  <si>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</si>
  <si>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</si>
  <si>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</si>
  <si>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</si>
  <si>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</si>
  <si>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</si>
  <si>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</si>
  <si>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</si>
  <si>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</si>
  <si>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</si>
  <si>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</si>
  <si>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</si>
  <si>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</si>
  <si>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</si>
  <si>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</si>
  <si>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</si>
  <si>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</si>
  <si>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</si>
  <si>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</si>
  <si>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</si>
  <si>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</si>
  <si>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</si>
  <si>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</si>
  <si>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</si>
  <si>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</si>
  <si>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</si>
  <si>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</si>
  <si>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</si>
  <si>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</si>
  <si>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</si>
  <si>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</si>
  <si>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</si>
  <si>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</si>
  <si>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</si>
  <si>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</si>
  <si>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</si>
  <si>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</si>
  <si>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</si>
  <si>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</si>
  <si>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</si>
  <si>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</si>
  <si>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</si>
  <si>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</si>
  <si>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</si>
  <si>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</si>
  <si>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</si>
  <si>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</si>
  <si>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</si>
  <si>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</si>
  <si>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</si>
  <si>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</si>
  <si>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</si>
  <si>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</si>
  <si>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</si>
  <si>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</si>
  <si>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</si>
  <si>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</si>
  <si>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</si>
  <si>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</si>
  <si>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</si>
  <si>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</si>
  <si>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</si>
  <si>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</si>
  <si>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</si>
  <si>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</si>
  <si>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</si>
  <si>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</si>
  <si>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</si>
  <si>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</si>
  <si>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</si>
  <si>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</si>
  <si>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</si>
  <si>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</si>
  <si>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</si>
  <si>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</si>
  <si>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</si>
  <si>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</si>
  <si>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</si>
  <si>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</si>
  <si>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</si>
  <si>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</si>
  <si>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</si>
  <si>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</si>
  <si>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</si>
  <si>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</si>
  <si>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</si>
  <si>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</si>
  <si>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</si>
  <si>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</si>
  <si>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</si>
  <si>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</si>
  <si>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</si>
  <si>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</si>
  <si>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</si>
  <si>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</si>
  <si>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</si>
  <si>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</si>
  <si>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</si>
  <si>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</si>
  <si>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</si>
  <si>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</si>
  <si>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</si>
  <si>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</si>
  <si>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</si>
  <si>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</si>
  <si>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</si>
  <si>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</si>
  <si>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</si>
  <si>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</si>
  <si>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</si>
  <si>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</si>
  <si>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</si>
  <si>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</si>
  <si>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</si>
  <si>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</si>
  <si>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</si>
  <si>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</si>
  <si>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</si>
  <si>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</si>
  <si>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</si>
  <si>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</si>
  <si>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</si>
  <si>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</si>
  <si>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</si>
  <si>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</si>
  <si>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</si>
  <si>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</si>
  <si>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</si>
  <si>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</si>
  <si>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</si>
  <si>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</si>
  <si>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</si>
  <si>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</si>
  <si>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</si>
  <si>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</si>
  <si>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</si>
  <si>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</si>
  <si>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</si>
  <si>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</si>
  <si>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</si>
  <si>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</si>
  <si>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</si>
  <si>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</si>
  <si>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</si>
  <si>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</si>
  <si>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</si>
  <si>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</si>
  <si>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</si>
  <si>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</si>
  <si>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</si>
  <si>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</si>
  <si>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</si>
  <si>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</si>
  <si>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</si>
  <si>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</si>
  <si>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</si>
  <si>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</si>
  <si>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</si>
  <si>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</si>
  <si>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</si>
  <si>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</si>
  <si>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</si>
  <si>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</si>
  <si>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</si>
  <si>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</si>
  <si>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</si>
  <si>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</si>
  <si>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</si>
  <si>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</si>
  <si>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</si>
  <si>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</si>
  <si>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</si>
  <si>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</si>
  <si>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</si>
  <si>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</si>
  <si>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</si>
  <si>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</si>
  <si>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</si>
  <si>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</si>
  <si>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</si>
  <si>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</si>
  <si>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</si>
  <si>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</si>
  <si>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</si>
  <si>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</si>
  <si>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</si>
  <si>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</si>
  <si>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</si>
  <si>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</si>
  <si>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</si>
  <si>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</si>
  <si>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</si>
  <si>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</si>
  <si>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</si>
  <si>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</si>
  <si>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</si>
  <si>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</si>
  <si>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</si>
  <si>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</si>
  <si>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</si>
  <si>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</si>
  <si>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</si>
  <si>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</si>
  <si>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</si>
  <si>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</si>
  <si>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</si>
  <si>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</si>
  <si>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</si>
  <si>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</si>
  <si>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</si>
  <si>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</si>
  <si>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</si>
  <si>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</si>
  <si>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</si>
  <si>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</si>
  <si>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</si>
  <si>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</si>
  <si>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</si>
  <si>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</si>
  <si>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</si>
  <si>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</si>
  <si>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</si>
  <si>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</si>
  <si>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</si>
  <si>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</si>
  <si>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</si>
  <si>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</si>
  <si>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</si>
  <si>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</si>
  <si>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</si>
  <si>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</si>
  <si>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</si>
  <si>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</si>
  <si>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</si>
  <si>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</si>
  <si>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</si>
  <si>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</si>
  <si>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</si>
  <si>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</si>
  <si>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</si>
  <si>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</si>
  <si>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</si>
  <si>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</si>
  <si>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</si>
  <si>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</si>
  <si>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</si>
  <si>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</si>
  <si>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</si>
  <si>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</si>
  <si>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</si>
  <si>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</si>
  <si>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</si>
  <si>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</si>
  <si>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</si>
  <si>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</si>
  <si>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</si>
  <si>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</si>
  <si>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</si>
  <si>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</si>
  <si>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</si>
  <si>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</si>
  <si>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</si>
  <si>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</si>
  <si>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</si>
  <si>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</si>
  <si>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</si>
  <si>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</si>
  <si>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</si>
  <si>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</si>
  <si>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</si>
  <si>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</si>
  <si>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</si>
  <si>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</si>
  <si>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</si>
  <si>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</si>
  <si>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</si>
  <si>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</si>
  <si>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</si>
  <si>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</si>
  <si>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</si>
  <si>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</si>
  <si>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</si>
  <si>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</si>
  <si>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</si>
  <si>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</si>
  <si>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</si>
  <si>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</si>
  <si>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</si>
  <si>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</si>
  <si>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</si>
  <si>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</si>
  <si>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</si>
  <si>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</si>
  <si>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</si>
  <si>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</si>
  <si>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</si>
  <si>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</si>
  <si>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</si>
  <si>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</si>
  <si>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</si>
  <si>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</si>
  <si>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</si>
  <si>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</si>
  <si>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</si>
  <si>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</si>
  <si>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</si>
  <si>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</si>
  <si>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</si>
  <si>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</si>
  <si>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</si>
  <si>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</si>
  <si>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</si>
  <si>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</si>
  <si>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</si>
  <si>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</si>
  <si>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</si>
  <si>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</si>
  <si>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</si>
  <si>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</si>
  <si>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</si>
  <si>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</si>
  <si>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</si>
  <si>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</si>
  <si>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</si>
  <si>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</si>
  <si>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</si>
  <si>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</si>
  <si>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</si>
  <si>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</si>
  <si>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</si>
  <si>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</si>
  <si>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</si>
  <si>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</si>
  <si>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</si>
  <si>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</si>
  <si>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</si>
  <si>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</si>
  <si>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</si>
  <si>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</si>
  <si>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</si>
  <si>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</si>
  <si>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</si>
  <si>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</si>
  <si>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</si>
  <si>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</si>
  <si>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</si>
  <si>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</si>
  <si>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</si>
  <si>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</si>
  <si>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</si>
  <si>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</si>
  <si>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</si>
  <si>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</si>
  <si>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</si>
  <si>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</si>
  <si>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</si>
  <si>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</si>
  <si>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</si>
  <si>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</si>
  <si>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</si>
  <si>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</si>
  <si>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</si>
  <si>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</si>
  <si>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</si>
  <si>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</si>
  <si>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</si>
  <si>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</si>
  <si>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</si>
  <si>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</si>
  <si>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</si>
  <si>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</si>
  <si>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</si>
  <si>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</si>
  <si>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</si>
  <si>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</si>
  <si>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</si>
  <si>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</si>
  <si>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</si>
  <si>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</si>
  <si>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</si>
  <si>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</si>
  <si>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</si>
  <si>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</si>
  <si>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</si>
  <si>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</si>
  <si>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</si>
  <si>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</si>
  <si>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</si>
  <si>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</si>
  <si>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</si>
  <si>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</si>
  <si>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</si>
  <si>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</si>
  <si>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</si>
  <si>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</si>
  <si>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</si>
  <si>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</si>
  <si>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</si>
  <si>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</si>
  <si>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</si>
  <si>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</si>
  <si>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</si>
  <si>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</si>
  <si>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</si>
  <si>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</si>
  <si>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</si>
  <si>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</si>
  <si>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</si>
  <si>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</si>
  <si>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</si>
  <si>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</si>
  <si>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</si>
  <si>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</si>
  <si>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</si>
  <si>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</si>
  <si>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</si>
  <si>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</si>
  <si>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</si>
  <si>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</si>
  <si>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</si>
  <si>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</si>
  <si>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</si>
  <si>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</si>
  <si>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</si>
  <si>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</si>
  <si>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</si>
  <si>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</si>
  <si>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</si>
  <si>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</si>
  <si>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</si>
  <si>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</si>
  <si>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</si>
  <si>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</si>
  <si>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</si>
  <si>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</si>
  <si>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</si>
  <si>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</si>
  <si>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</si>
  <si>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</si>
  <si>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</si>
  <si>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</si>
  <si>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</si>
  <si>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</si>
  <si>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</si>
  <si>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</si>
  <si>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</si>
  <si>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</si>
  <si>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</si>
  <si>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</si>
  <si>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</si>
  <si>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</si>
  <si>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</si>
  <si>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</si>
  <si>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</si>
  <si>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</si>
  <si>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</si>
  <si>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</si>
  <si>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</si>
  <si>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</si>
  <si>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</si>
  <si>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</si>
  <si>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</si>
  <si>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</si>
  <si>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</si>
  <si>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</si>
  <si>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</si>
  <si>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</si>
  <si>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</si>
  <si>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</si>
  <si>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</si>
  <si>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</si>
  <si>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</si>
  <si>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</si>
  <si>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</si>
  <si>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</si>
  <si>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</si>
  <si>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</si>
  <si>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</si>
  <si>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</si>
  <si>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</si>
  <si>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</si>
  <si>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</si>
  <si>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</si>
  <si>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</si>
  <si>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</si>
  <si>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</si>
  <si>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</si>
  <si>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</si>
  <si>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</si>
  <si>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</si>
  <si>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</si>
  <si>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</si>
  <si>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</si>
  <si>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</si>
  <si>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</si>
  <si>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</si>
  <si>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</si>
  <si>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</si>
  <si>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</si>
  <si>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</si>
  <si>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</si>
  <si>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</si>
  <si>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</si>
  <si>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</si>
  <si>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</si>
  <si>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</si>
  <si>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</si>
  <si>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</si>
  <si>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</si>
  <si>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</si>
  <si>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</si>
  <si>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</si>
  <si>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</si>
  <si>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</si>
  <si>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</si>
  <si>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</si>
  <si>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</si>
  <si>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</si>
  <si>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</si>
  <si>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</si>
  <si>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</si>
  <si>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</si>
  <si>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</si>
  <si>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</si>
  <si>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</si>
  <si>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</si>
  <si>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</si>
  <si>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</si>
  <si>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</si>
  <si>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</si>
  <si>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</si>
  <si>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</si>
  <si>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</si>
  <si>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</si>
  <si>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</si>
  <si>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</si>
  <si>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</si>
  <si>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</si>
  <si>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</si>
  <si>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</si>
  <si>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</si>
  <si>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</si>
  <si>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</si>
  <si>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</si>
  <si>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</si>
  <si>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</si>
  <si>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</si>
  <si>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</si>
  <si>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</si>
  <si>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</si>
  <si>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</si>
  <si>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</si>
  <si>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</si>
  <si>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</si>
  <si>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</si>
  <si>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</si>
  <si>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</si>
  <si>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</si>
  <si>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</si>
  <si>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</si>
  <si>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</si>
  <si>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</si>
  <si>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</si>
  <si>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</si>
  <si>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</si>
  <si>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</si>
  <si>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</si>
  <si>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</si>
  <si>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</si>
  <si>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</si>
  <si>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</si>
  <si>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</si>
  <si>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</si>
  <si>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</si>
  <si>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</si>
  <si>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</si>
  <si>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</si>
  <si>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</si>
  <si>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</si>
  <si>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</si>
  <si>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</si>
  <si>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</si>
  <si>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</si>
  <si>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</si>
  <si>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</si>
  <si>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</si>
  <si>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</si>
  <si>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</si>
  <si>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</si>
  <si>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</si>
  <si>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</si>
  <si>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</si>
  <si>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</si>
  <si>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</si>
  <si>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</si>
  <si>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</si>
  <si>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</si>
  <si>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</si>
  <si>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</si>
  <si>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</si>
  <si>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</si>
  <si>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</si>
  <si>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</si>
  <si>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</si>
  <si>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</si>
  <si>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</si>
  <si>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</si>
  <si>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</si>
  <si>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</si>
  <si>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</si>
  <si>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</si>
  <si>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</si>
  <si>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</si>
  <si>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</si>
  <si>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</si>
  <si>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</si>
  <si>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</si>
  <si>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</si>
  <si>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</si>
  <si>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</si>
  <si>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</si>
  <si>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</si>
  <si>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</si>
  <si>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</si>
  <si>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</si>
  <si>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</si>
  <si>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</si>
  <si>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</si>
  <si>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</si>
  <si>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</si>
  <si>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</si>
  <si>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</si>
  <si>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</si>
  <si>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</si>
  <si>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</si>
  <si>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</si>
  <si>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</si>
  <si>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</si>
  <si>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</si>
  <si>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</si>
  <si>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</si>
  <si>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</si>
  <si>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</si>
  <si>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</si>
  <si>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</si>
  <si>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</si>
  <si>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</si>
  <si>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</si>
  <si>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</si>
  <si>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</si>
  <si>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</si>
  <si>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</si>
  <si>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</si>
  <si>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</si>
  <si>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</si>
  <si>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</si>
  <si>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</si>
  <si>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</si>
  <si>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</si>
  <si>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</si>
  <si>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</si>
  <si>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</si>
  <si>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</si>
  <si>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</si>
  <si>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</si>
  <si>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</si>
  <si>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</si>
  <si>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</si>
  <si>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</si>
  <si>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</si>
  <si>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</si>
  <si>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</si>
  <si>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</si>
  <si>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</si>
  <si>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</si>
  <si>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</si>
  <si>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</si>
  <si>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</si>
  <si>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</si>
  <si>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</si>
  <si>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</si>
  <si>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</si>
  <si>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</si>
  <si>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</si>
  <si>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</si>
  <si>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</si>
  <si>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</si>
  <si>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</si>
  <si>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</si>
  <si>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</si>
  <si>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</si>
  <si>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</si>
  <si>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</si>
  <si>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</si>
  <si>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</si>
  <si>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</si>
  <si>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</si>
  <si>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</si>
  <si>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</si>
  <si>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</si>
  <si>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</si>
  <si>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</si>
  <si>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</si>
  <si>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</si>
  <si>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</si>
  <si>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</si>
  <si>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</si>
  <si>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</si>
  <si>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</si>
  <si>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</si>
  <si>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</si>
  <si>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</si>
  <si>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</si>
  <si>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</si>
  <si>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</si>
  <si>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</si>
  <si>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</si>
  <si>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</si>
  <si>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</si>
  <si>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</si>
  <si>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</si>
  <si>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</si>
  <si>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</si>
  <si>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</si>
  <si>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</si>
  <si>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</si>
  <si>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</si>
  <si>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</si>
  <si>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</si>
  <si>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</si>
  <si>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</si>
  <si>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</si>
  <si>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</si>
  <si>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</si>
  <si>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</si>
  <si>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</si>
  <si>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</si>
  <si>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</si>
  <si>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</si>
  <si>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</si>
  <si>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</si>
  <si>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</si>
  <si>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</si>
  <si>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</si>
  <si>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</si>
  <si>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</si>
  <si>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</si>
  <si>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</si>
  <si>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</si>
  <si>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</si>
  <si>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</si>
  <si>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</si>
  <si>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</si>
  <si>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</si>
  <si>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</si>
  <si>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</si>
  <si>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</si>
  <si>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</si>
  <si>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</si>
  <si>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</si>
  <si>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</si>
  <si>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</si>
  <si>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</si>
  <si>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</si>
  <si>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</si>
  <si>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</si>
  <si>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</si>
  <si>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</si>
  <si>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</si>
  <si>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</si>
  <si>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</si>
  <si>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</si>
  <si>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</si>
  <si>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</si>
  <si>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</si>
  <si>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</si>
  <si>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</si>
  <si>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</si>
  <si>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</si>
  <si>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</si>
  <si>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</si>
  <si>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</si>
  <si>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</si>
  <si>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</si>
  <si>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</si>
  <si>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</si>
  <si>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</si>
  <si>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</si>
  <si>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</si>
  <si>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</si>
  <si>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</si>
  <si>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</si>
  <si>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</si>
  <si>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</si>
  <si>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</si>
  <si>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</si>
  <si>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</si>
  <si>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</si>
  <si>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</si>
  <si>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</si>
  <si>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</si>
  <si>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</si>
  <si>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</si>
  <si>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</si>
  <si>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</si>
  <si>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</si>
  <si>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</si>
  <si>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</si>
  <si>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</si>
  <si>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</si>
  <si>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</si>
  <si>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</si>
  <si>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</si>
  <si>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</si>
  <si>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</si>
  <si>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</si>
  <si>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</si>
  <si>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</si>
  <si>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</si>
  <si>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</si>
  <si>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</si>
  <si>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</si>
  <si>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</si>
  <si>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</si>
  <si>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</si>
  <si>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</si>
  <si>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</si>
  <si>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</si>
  <si>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</si>
  <si>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</si>
  <si>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</si>
  <si>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</si>
  <si>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</si>
  <si>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</si>
  <si>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</si>
  <si>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</si>
  <si>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</si>
  <si>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</si>
  <si>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</si>
  <si>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</si>
  <si>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</si>
  <si>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</si>
  <si>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</si>
  <si>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</si>
  <si>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</si>
  <si>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</si>
  <si>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</si>
  <si>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</si>
  <si>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</si>
  <si>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</si>
  <si>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</si>
  <si>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</si>
  <si>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</si>
  <si>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</si>
  <si>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</si>
  <si>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</si>
  <si>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</si>
  <si>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</si>
  <si>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</si>
  <si>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</si>
  <si>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</si>
  <si>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</si>
  <si>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</si>
  <si>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</si>
  <si>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</si>
  <si>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</si>
  <si>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</si>
  <si>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</si>
  <si>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</si>
  <si>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</si>
  <si>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</si>
  <si>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</si>
  <si>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</si>
  <si>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</si>
  <si>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</si>
  <si>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</si>
  <si>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</si>
  <si>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</si>
  <si>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</si>
  <si>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</si>
  <si>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</si>
  <si>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</si>
  <si>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</si>
  <si>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</si>
  <si>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</si>
  <si>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</si>
  <si>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</si>
  <si>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</si>
  <si>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</si>
  <si>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</si>
  <si>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</si>
  <si>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</si>
  <si>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</si>
  <si>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</si>
  <si>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</si>
  <si>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</si>
  <si>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</si>
  <si>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</si>
  <si>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</si>
  <si>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</si>
  <si>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</si>
  <si>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</si>
  <si>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</si>
  <si>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</si>
  <si>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</si>
  <si>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</si>
  <si>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</si>
  <si>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</si>
  <si>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</si>
  <si>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</si>
  <si>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</si>
  <si>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</si>
  <si>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</si>
  <si>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</si>
  <si>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</si>
  <si>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</si>
  <si>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</si>
  <si>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</si>
  <si>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</si>
  <si>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</si>
  <si>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</si>
  <si>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</si>
  <si>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</si>
  <si>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</si>
  <si>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</si>
  <si>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</si>
  <si>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</si>
  <si>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</si>
  <si>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</si>
  <si>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</si>
  <si>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</si>
  <si>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</si>
  <si>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</si>
  <si>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</si>
  <si>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</si>
  <si>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</si>
  <si>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</si>
  <si>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</si>
  <si>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</si>
  <si>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</si>
  <si>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</si>
  <si>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</si>
  <si>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</si>
  <si>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</si>
  <si>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</si>
  <si>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</si>
  <si>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</si>
  <si>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</si>
  <si>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</si>
  <si>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</si>
  <si>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</si>
  <si>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</si>
  <si>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</si>
  <si>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</si>
  <si>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</si>
  <si>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</si>
  <si>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</si>
  <si>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</si>
  <si>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</si>
  <si>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</si>
  <si>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</si>
  <si>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</si>
  <si>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</si>
  <si>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</si>
  <si>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</si>
  <si>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</si>
  <si>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</si>
  <si>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</si>
  <si>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</si>
  <si>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</si>
  <si>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</si>
  <si>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</si>
  <si>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</si>
  <si>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</si>
  <si>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</si>
  <si>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</si>
  <si>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</si>
  <si>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</si>
  <si>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</si>
  <si>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</si>
  <si>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</si>
  <si>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</si>
  <si>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</si>
  <si>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</si>
  <si>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</si>
  <si>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</si>
  <si>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</si>
  <si>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</si>
  <si>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</si>
  <si>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</si>
  <si>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</si>
  <si>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</si>
  <si>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</si>
  <si>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</si>
  <si>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</si>
  <si>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</si>
  <si>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</si>
  <si>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</si>
  <si>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</si>
  <si>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</si>
  <si>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</si>
  <si>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</si>
  <si>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</si>
  <si>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</si>
  <si>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</si>
  <si>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</si>
  <si>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</si>
  <si>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</si>
  <si>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</si>
  <si>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</si>
  <si>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</si>
  <si>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</si>
  <si>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</si>
  <si>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</si>
  <si>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</si>
  <si>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</si>
  <si>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</si>
  <si>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</si>
  <si>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</si>
  <si>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</si>
  <si>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</si>
  <si>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</si>
  <si>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</si>
  <si>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</si>
  <si>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</si>
  <si>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</si>
  <si>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</si>
  <si>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</si>
  <si>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</si>
  <si>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</si>
  <si>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</si>
  <si>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</si>
  <si>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</si>
  <si>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</si>
  <si>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</si>
  <si>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</si>
  <si>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</si>
  <si>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</si>
  <si>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</si>
  <si>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</si>
  <si>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</si>
  <si>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</si>
  <si>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</si>
  <si>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</si>
  <si>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</si>
  <si>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</si>
  <si>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</si>
  <si>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</si>
  <si>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</si>
  <si>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</si>
  <si>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</si>
  <si>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</si>
  <si>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</si>
  <si>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</si>
  <si>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</si>
  <si>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</si>
  <si>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</si>
  <si>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</si>
  <si>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</si>
  <si>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</si>
  <si>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</si>
  <si>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</si>
  <si>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</si>
  <si>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</si>
  <si>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</si>
  <si>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</si>
  <si>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</si>
  <si>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</si>
  <si>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</si>
  <si>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</si>
  <si>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</si>
  <si>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</si>
  <si>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</si>
  <si>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</si>
  <si>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</si>
  <si>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</si>
  <si>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</si>
  <si>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</si>
  <si>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</si>
  <si>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</si>
  <si>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</si>
  <si>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</si>
  <si>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</si>
  <si>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</si>
  <si>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</si>
  <si>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</si>
  <si>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</si>
  <si>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</si>
  <si>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</si>
  <si>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</si>
  <si>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</si>
  <si>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</si>
  <si>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</si>
  <si>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</si>
  <si>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</si>
  <si>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</si>
  <si>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</si>
  <si>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</si>
  <si>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</si>
  <si>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</si>
  <si>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</si>
  <si>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</si>
  <si>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</si>
  <si>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</si>
  <si>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</si>
  <si>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</si>
  <si>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</si>
  <si>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</si>
  <si>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</si>
  <si>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</si>
  <si>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</si>
  <si>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</si>
  <si>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</si>
  <si>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</si>
  <si>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</si>
  <si>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</si>
  <si>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</si>
  <si>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</si>
  <si>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</si>
  <si>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</si>
  <si>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</si>
  <si>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</si>
  <si>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</si>
  <si>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</si>
  <si>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</si>
  <si>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</si>
  <si>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</si>
  <si>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</si>
  <si>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</si>
  <si>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</si>
  <si>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</si>
  <si>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</si>
  <si>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</si>
  <si>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</si>
  <si>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</si>
  <si>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</si>
  <si>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</si>
  <si>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</si>
  <si>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</si>
  <si>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</si>
  <si>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</si>
  <si>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</si>
  <si>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</si>
  <si>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</si>
  <si>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</si>
  <si>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</si>
  <si>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</si>
  <si>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</si>
  <si>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</si>
  <si>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</si>
  <si>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</si>
  <si>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</si>
  <si>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</si>
  <si>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</si>
  <si>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</si>
  <si>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</si>
  <si>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</si>
  <si>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</si>
  <si>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</si>
  <si>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</si>
  <si>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</si>
  <si>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</si>
  <si>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</si>
  <si>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</si>
  <si>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</si>
  <si>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</si>
  <si>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</si>
  <si>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</si>
  <si>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</si>
  <si>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</si>
  <si>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</si>
  <si>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</si>
  <si>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</si>
  <si>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</si>
  <si>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</si>
  <si>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</si>
  <si>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</si>
  <si>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</si>
  <si>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</si>
  <si>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</si>
  <si>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</si>
  <si>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</si>
  <si>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</si>
  <si>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</si>
  <si>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</si>
  <si>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</si>
  <si>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</si>
  <si>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</si>
  <si>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</si>
  <si>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</si>
  <si>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</si>
  <si>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</si>
  <si>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</si>
  <si>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</si>
  <si>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</si>
  <si>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</si>
  <si>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</si>
  <si>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</si>
  <si>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</si>
  <si>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</si>
  <si>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</si>
  <si>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</si>
  <si>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</si>
  <si>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</si>
  <si>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</si>
  <si>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</si>
  <si>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</si>
  <si>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</si>
  <si>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</si>
  <si>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</si>
  <si>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</si>
  <si>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</si>
  <si>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</si>
  <si>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</si>
  <si>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</si>
  <si>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</si>
  <si>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</si>
  <si>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</si>
  <si>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</si>
  <si>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</si>
  <si>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</si>
  <si>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</si>
  <si>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</si>
  <si>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</si>
  <si>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</si>
  <si>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</si>
  <si>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</si>
  <si>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</si>
  <si>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</si>
  <si>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</si>
  <si>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</si>
  <si>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</si>
  <si>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</si>
  <si>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</si>
  <si>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</si>
  <si>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</si>
  <si>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</si>
  <si>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</si>
  <si>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</si>
  <si>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</si>
  <si>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</si>
  <si>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</si>
  <si>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</si>
  <si>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</si>
  <si>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</si>
  <si>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</si>
  <si>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</si>
  <si>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</si>
  <si>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</si>
  <si>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</si>
  <si>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</si>
  <si>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</si>
  <si>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</si>
  <si>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</si>
  <si>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</si>
  <si>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</si>
  <si>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</si>
  <si>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</si>
  <si>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</si>
  <si>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</si>
  <si>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</si>
  <si>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</si>
  <si>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</si>
  <si>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</si>
  <si>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</si>
  <si>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</si>
  <si>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</si>
  <si>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</si>
  <si>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</si>
  <si>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</si>
  <si>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</si>
  <si>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</si>
  <si>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</si>
  <si>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</si>
  <si>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</si>
  <si>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</si>
  <si>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</si>
  <si>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</si>
  <si>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</si>
  <si>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</si>
  <si>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</si>
  <si>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</si>
  <si>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</si>
  <si>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</si>
  <si>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</si>
  <si>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</si>
  <si>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</si>
  <si>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</si>
  <si>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</si>
  <si>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</si>
  <si>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</si>
  <si>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</si>
  <si>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</si>
  <si>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</si>
  <si>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</si>
  <si>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</si>
  <si>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</si>
  <si>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</si>
  <si>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</si>
  <si>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</si>
  <si>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</si>
  <si>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</si>
  <si>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</si>
  <si>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</si>
  <si>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</si>
  <si>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</si>
  <si>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</si>
  <si>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</si>
  <si>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</si>
  <si>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</si>
  <si>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</si>
  <si>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</si>
  <si>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</si>
  <si>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</si>
  <si>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</si>
  <si>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</si>
  <si>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</si>
  <si>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</si>
  <si>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</si>
  <si>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</si>
  <si>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</si>
  <si>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</si>
  <si>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</si>
  <si>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</si>
  <si>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</si>
  <si>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</si>
  <si>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</si>
  <si>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</si>
  <si>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</si>
  <si>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</si>
  <si>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</si>
  <si>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</si>
  <si>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</si>
  <si>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</si>
  <si>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</si>
  <si>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</si>
  <si>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</si>
  <si>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</si>
  <si>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</si>
  <si>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</si>
  <si>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</si>
  <si>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</si>
  <si>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</si>
  <si>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</si>
  <si>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</si>
  <si>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</si>
  <si>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</si>
  <si>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</si>
  <si>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</si>
  <si>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</si>
  <si>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</si>
  <si>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</si>
  <si>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</si>
  <si>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</si>
  <si>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</si>
  <si>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</si>
  <si>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</si>
  <si>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</si>
  <si>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</si>
  <si>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</si>
  <si>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</si>
  <si>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</si>
  <si>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</si>
  <si>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</si>
  <si>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</si>
  <si>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</si>
  <si>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</si>
  <si>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</si>
  <si>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</si>
  <si>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</si>
  <si>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</si>
  <si>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</si>
  <si>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</si>
  <si>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</si>
  <si>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</si>
  <si>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</si>
  <si>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</si>
  <si>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</si>
  <si>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</si>
  <si>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</si>
  <si>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</si>
  <si>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</si>
  <si>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</si>
  <si>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</si>
  <si>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</si>
  <si>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</si>
  <si>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</si>
  <si>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</si>
  <si>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</si>
  <si>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</si>
  <si>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</si>
  <si>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</si>
  <si>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</si>
  <si>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</si>
  <si>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</si>
  <si>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</si>
  <si>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</si>
  <si>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</si>
  <si>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</si>
  <si>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</si>
  <si>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</si>
  <si>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</si>
  <si>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</si>
  <si>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</si>
  <si>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</si>
  <si>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</si>
  <si>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</si>
  <si>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</si>
  <si>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</si>
  <si>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</si>
  <si>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</si>
  <si>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</si>
  <si>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</si>
  <si>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</si>
  <si>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</si>
  <si>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</si>
  <si>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</si>
  <si>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</si>
  <si>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</si>
  <si>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</si>
  <si>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</si>
  <si>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</si>
  <si>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</si>
  <si>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</si>
  <si>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</si>
  <si>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</si>
  <si>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</si>
  <si>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</si>
  <si>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</si>
  <si>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</si>
  <si>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</si>
  <si>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</si>
  <si>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</si>
  <si>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</si>
  <si>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</si>
  <si>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</si>
  <si>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</si>
  <si>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</si>
  <si>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</si>
  <si>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</si>
  <si>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</si>
  <si>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</si>
  <si>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</si>
  <si>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</si>
  <si>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</si>
  <si>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</si>
  <si>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</si>
  <si>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</si>
  <si>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</si>
  <si>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</si>
  <si>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</si>
  <si>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</si>
  <si>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</si>
  <si>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</si>
  <si>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</si>
  <si>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</si>
  <si>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</si>
  <si>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</si>
  <si>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</si>
  <si>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</si>
  <si>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</si>
  <si>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</si>
  <si>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</si>
  <si>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</si>
  <si>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</si>
  <si>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</si>
  <si>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</si>
  <si>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</si>
  <si>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</si>
  <si>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</si>
  <si>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</si>
  <si>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</si>
  <si>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</si>
  <si>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</si>
  <si>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</si>
  <si>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</si>
  <si>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</si>
  <si>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</si>
  <si>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</si>
  <si>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</si>
  <si>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</si>
  <si>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</si>
  <si>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</si>
  <si>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</si>
  <si>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</si>
  <si>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</si>
  <si>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</si>
  <si>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</si>
  <si>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</si>
  <si>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</si>
  <si>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</si>
  <si>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</si>
  <si>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</si>
  <si>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</si>
  <si>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</si>
  <si>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</si>
  <si>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</si>
  <si>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</si>
  <si>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</si>
  <si>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</si>
  <si>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</si>
  <si>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</si>
  <si>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</si>
  <si>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</si>
  <si>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</si>
  <si>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</si>
  <si>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</si>
  <si>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</si>
  <si>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</si>
  <si>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</si>
  <si>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</si>
  <si>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</si>
  <si>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</si>
  <si>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</si>
  <si>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</si>
  <si>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</si>
  <si>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</si>
  <si>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</si>
  <si>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</si>
  <si>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</si>
  <si>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</si>
  <si>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</si>
  <si>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</si>
  <si>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</si>
  <si>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</si>
  <si>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</si>
  <si>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</si>
  <si>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</si>
  <si>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</si>
  <si>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</si>
  <si>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</si>
  <si>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</si>
  <si>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</si>
  <si>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</si>
  <si>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</si>
  <si>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</si>
  <si>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</si>
  <si>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</si>
  <si>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</si>
  <si>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</si>
  <si>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</si>
  <si>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</si>
  <si>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</si>
  <si>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</si>
  <si>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</si>
  <si>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</si>
  <si>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</si>
  <si>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</si>
  <si>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</si>
  <si>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</si>
  <si>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</si>
  <si>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</si>
  <si>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</si>
  <si>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</si>
  <si>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</si>
  <si>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</si>
  <si>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</si>
  <si>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</si>
  <si>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</si>
  <si>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</si>
  <si>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</si>
  <si>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</si>
  <si>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</si>
  <si>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</si>
  <si>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</si>
  <si>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</si>
  <si>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</si>
  <si>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</si>
  <si>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</si>
  <si>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</si>
  <si>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</si>
  <si>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</si>
  <si>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</si>
  <si>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</si>
  <si>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</si>
  <si>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</si>
  <si>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</si>
  <si>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</si>
  <si>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</si>
  <si>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</si>
  <si>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</si>
  <si>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</si>
  <si>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</si>
  <si>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</si>
  <si>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</si>
  <si>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</si>
  <si>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</si>
  <si>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</si>
  <si>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</si>
  <si>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</si>
  <si>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</si>
  <si>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</si>
  <si>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</si>
  <si>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</si>
  <si>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</si>
  <si>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</si>
  <si>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</si>
  <si>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</si>
  <si>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</si>
  <si>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</si>
  <si>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</si>
  <si>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</si>
  <si>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</si>
  <si>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</si>
  <si>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</si>
  <si>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</si>
  <si>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</si>
  <si>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</si>
  <si>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</si>
  <si>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</si>
  <si>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</si>
  <si>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</si>
  <si>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</si>
  <si>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</si>
  <si>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</si>
  <si>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</si>
  <si>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</si>
  <si>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</si>
  <si>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</si>
  <si>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</si>
  <si>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</si>
  <si>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</si>
  <si>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</si>
  <si>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</si>
  <si>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</si>
  <si>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</si>
  <si>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</si>
  <si>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</si>
  <si>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</si>
  <si>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</si>
  <si>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</si>
  <si>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</si>
  <si>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</si>
  <si>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</si>
  <si>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</si>
  <si>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</si>
  <si>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</si>
  <si>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</si>
  <si>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</si>
  <si>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</si>
  <si>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</si>
  <si>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</si>
  <si>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</si>
  <si>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</si>
  <si>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</si>
  <si>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</si>
  <si>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</si>
  <si>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</si>
  <si>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</si>
  <si>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</si>
  <si>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</si>
  <si>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</si>
  <si>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</si>
  <si>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</si>
  <si>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</si>
  <si>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</si>
  <si>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</si>
  <si>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</si>
  <si>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</si>
  <si>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</si>
  <si>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</si>
  <si>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</si>
  <si>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</si>
  <si>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</si>
  <si>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</si>
  <si>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</si>
  <si>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</si>
  <si>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</si>
  <si>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</si>
  <si>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</si>
  <si>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</si>
  <si>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</si>
  <si>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</si>
  <si>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</si>
  <si>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</si>
  <si>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</si>
  <si>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</si>
  <si>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</si>
  <si>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</si>
  <si>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</si>
  <si>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</si>
  <si>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</si>
  <si>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</si>
  <si>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</si>
  <si>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</si>
  <si>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</si>
  <si>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</si>
  <si>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</si>
  <si>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</si>
  <si>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</si>
  <si>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</si>
  <si>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</si>
  <si>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</si>
  <si>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</si>
  <si>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</si>
  <si>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</si>
  <si>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</si>
  <si>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</si>
  <si>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</si>
  <si>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</si>
  <si>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</si>
  <si>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</si>
  <si>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</si>
  <si>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</si>
  <si>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</si>
  <si>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</si>
  <si>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</si>
  <si>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</si>
  <si>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</si>
  <si>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</si>
  <si>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</si>
  <si>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</si>
  <si>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</si>
  <si>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</si>
  <si>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</si>
  <si>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</si>
  <si>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</si>
  <si>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</si>
  <si>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</si>
  <si>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</si>
  <si>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</si>
  <si>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</si>
  <si>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</si>
  <si>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</si>
  <si>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</si>
  <si>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</si>
  <si>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</si>
  <si>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</si>
  <si>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</si>
  <si>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</si>
  <si>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</si>
  <si>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</si>
  <si>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</si>
  <si>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</si>
  <si>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</si>
  <si>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</si>
  <si>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</si>
  <si>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</si>
  <si>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</si>
  <si>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</si>
  <si>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</si>
  <si>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</si>
  <si>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</si>
  <si>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</si>
  <si>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</si>
  <si>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</si>
  <si>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</si>
  <si>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</si>
  <si>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</si>
  <si>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</si>
  <si>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</si>
  <si>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</si>
  <si>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</si>
  <si>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</si>
  <si>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</si>
  <si>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</si>
  <si>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</si>
  <si>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</si>
  <si>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</si>
  <si>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</si>
  <si>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</si>
  <si>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</si>
  <si>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</si>
  <si>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</si>
  <si>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</si>
  <si>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</si>
  <si>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</si>
  <si>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</si>
  <si>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</si>
  <si>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</si>
  <si>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</si>
  <si>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</si>
  <si>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</si>
  <si>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</si>
  <si>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</si>
  <si>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</si>
  <si>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</si>
  <si>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</si>
  <si>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</si>
  <si>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</si>
  <si>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</si>
  <si>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</si>
  <si>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</si>
  <si>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</si>
  <si>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</si>
  <si>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</si>
  <si>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</si>
  <si>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</si>
  <si>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</si>
  <si>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</si>
  <si>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</si>
  <si>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</si>
  <si>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</si>
  <si>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</si>
  <si>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</si>
  <si>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</si>
  <si>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</si>
  <si>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</si>
  <si>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</si>
  <si>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</si>
  <si>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</si>
  <si>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</si>
  <si>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</si>
  <si>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</si>
  <si>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</si>
  <si>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</si>
  <si>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</si>
  <si>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</si>
  <si>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</si>
  <si>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</si>
  <si>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</si>
  <si>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</si>
  <si>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</si>
  <si>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</si>
  <si>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</si>
  <si>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</si>
  <si>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</si>
  <si>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</si>
  <si>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</si>
  <si>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</si>
  <si>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</si>
  <si>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</si>
  <si>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</si>
  <si>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</si>
  <si>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</si>
  <si>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</si>
  <si>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</si>
  <si>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</si>
  <si>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</si>
  <si>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</si>
  <si>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</si>
  <si>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</si>
  <si>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</si>
  <si>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</si>
  <si>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</si>
  <si>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</si>
  <si>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</si>
  <si>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</si>
  <si>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</si>
  <si>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</si>
  <si>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</si>
  <si>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</si>
  <si>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</si>
  <si>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</si>
  <si>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</si>
  <si>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</si>
  <si>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</si>
  <si>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</si>
  <si>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</si>
  <si>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</si>
  <si>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</si>
  <si>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</si>
  <si>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</si>
  <si>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</si>
  <si>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</si>
  <si>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</si>
  <si>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</si>
  <si>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</si>
  <si>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</si>
  <si>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</si>
  <si>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</si>
  <si>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</si>
  <si>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</si>
  <si>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</si>
  <si>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</si>
  <si>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</si>
  <si>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</si>
  <si>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</si>
  <si>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</si>
  <si>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</si>
  <si>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</si>
  <si>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</si>
  <si>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</si>
  <si>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</si>
  <si>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</si>
  <si>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</si>
  <si>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</si>
  <si>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</si>
  <si>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</si>
  <si>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</si>
  <si>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</si>
  <si>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</si>
  <si>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</si>
  <si>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</si>
  <si>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</si>
  <si>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</si>
  <si>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</si>
  <si>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</si>
  <si>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</si>
  <si>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</si>
  <si>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</si>
  <si>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</si>
  <si>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</si>
  <si>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</si>
  <si>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</si>
  <si>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</si>
  <si>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</si>
  <si>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</si>
  <si>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</si>
  <si>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</si>
  <si>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</si>
  <si>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</si>
  <si>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</si>
  <si>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</si>
  <si>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</si>
  <si>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</si>
  <si>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</si>
  <si>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</si>
  <si>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</si>
  <si>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</si>
  <si>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</si>
  <si>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</si>
  <si>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</si>
  <si>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</si>
  <si>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</si>
  <si>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</si>
  <si>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</si>
  <si>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</si>
  <si>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</si>
  <si>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</si>
  <si>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</si>
  <si>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</si>
  <si>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</si>
  <si>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</si>
  <si>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</si>
  <si>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</si>
  <si>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</si>
  <si>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</si>
  <si>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</si>
  <si>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</si>
  <si>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</si>
  <si>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</si>
  <si>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</si>
  <si>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</si>
  <si>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</si>
  <si>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</si>
  <si>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</si>
  <si>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</si>
  <si>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</si>
  <si>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</si>
  <si>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</si>
  <si>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</si>
  <si>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</si>
  <si>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</si>
  <si>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</si>
  <si>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</si>
  <si>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</si>
  <si>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</si>
  <si>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</si>
  <si>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</si>
  <si>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</si>
  <si>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</si>
  <si>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</si>
  <si>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</si>
  <si>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</si>
  <si>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</si>
  <si>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</si>
  <si>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</si>
  <si>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</si>
  <si>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</si>
  <si>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</si>
  <si>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</si>
  <si>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</si>
  <si>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</si>
  <si>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</si>
  <si>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</si>
  <si>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</si>
  <si>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</si>
  <si>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</si>
  <si>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</si>
  <si>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</si>
  <si>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</si>
  <si>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</si>
  <si>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</si>
  <si>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</si>
  <si>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</si>
  <si>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</si>
  <si>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</si>
  <si>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</si>
  <si>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</si>
  <si>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</si>
  <si>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</si>
  <si>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</si>
  <si>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</si>
  <si>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</si>
  <si>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</si>
  <si>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</si>
  <si>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</si>
  <si>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</si>
  <si>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</si>
  <si>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</si>
  <si>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</si>
  <si>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</si>
  <si>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</si>
  <si>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</si>
  <si>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</si>
  <si>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</si>
  <si>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</si>
  <si>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</si>
  <si>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</si>
  <si>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</si>
  <si>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</si>
  <si>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</si>
  <si>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</si>
  <si>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</si>
  <si>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</si>
  <si>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</si>
  <si>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</si>
  <si>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</si>
  <si>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</si>
  <si>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</si>
  <si>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</si>
  <si>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</si>
  <si>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</si>
  <si>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</si>
  <si>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</si>
  <si>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</si>
  <si>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</si>
  <si>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</si>
  <si>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</si>
  <si>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</si>
  <si>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</si>
  <si>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</si>
  <si>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</si>
  <si>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</si>
  <si>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</si>
  <si>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</si>
  <si>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</si>
  <si>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</si>
  <si>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</si>
  <si>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</si>
  <si>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</si>
  <si>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</si>
  <si>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</si>
  <si>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</si>
  <si>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</si>
  <si>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</si>
  <si>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</si>
  <si>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</si>
  <si>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</si>
  <si>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</si>
  <si>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</si>
  <si>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</si>
  <si>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</si>
  <si>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</si>
  <si>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</si>
  <si>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</si>
  <si>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</si>
  <si>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</si>
  <si>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</si>
  <si>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</si>
  <si>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</si>
  <si>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</si>
  <si>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</si>
  <si>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</si>
  <si>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</si>
  <si>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</si>
  <si>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</si>
  <si>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</si>
  <si>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</si>
  <si>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</si>
  <si>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</si>
  <si>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</si>
  <si>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</si>
  <si>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</si>
  <si>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</si>
  <si>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</si>
  <si>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</si>
  <si>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</si>
  <si>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</si>
  <si>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</si>
  <si>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</si>
  <si>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</si>
  <si>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</si>
  <si>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</si>
  <si>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</si>
  <si>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</si>
  <si>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</si>
  <si>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</si>
  <si>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</si>
  <si>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</si>
  <si>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</si>
  <si>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</si>
  <si>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</si>
  <si>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</si>
  <si>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</si>
  <si>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</si>
  <si>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</si>
  <si>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</si>
  <si>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</si>
  <si>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</si>
  <si>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</si>
  <si>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</si>
  <si>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</si>
  <si>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</si>
  <si>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</si>
  <si>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</si>
  <si>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</si>
  <si>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</si>
  <si>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</si>
  <si>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</si>
  <si>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</si>
  <si>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</si>
  <si>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</si>
  <si>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</si>
  <si>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</si>
  <si>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</si>
  <si>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</si>
  <si>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</si>
  <si>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</si>
  <si>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</si>
  <si>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</si>
  <si>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</si>
  <si>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</si>
  <si>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</si>
  <si>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</si>
  <si>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</si>
  <si>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</si>
  <si>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</si>
  <si>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</si>
  <si>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</si>
  <si>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</si>
  <si>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</si>
  <si>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</si>
  <si>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</si>
  <si>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</si>
  <si>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</si>
  <si>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</si>
  <si>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</si>
  <si>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</si>
  <si>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</si>
  <si>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</si>
  <si>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</si>
  <si>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</si>
  <si>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</si>
  <si>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</si>
  <si>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</si>
  <si>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</si>
  <si>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</si>
  <si>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</si>
  <si>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</si>
  <si>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</si>
  <si>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</si>
  <si>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</si>
  <si>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</si>
  <si>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</si>
  <si>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</si>
  <si>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</si>
  <si>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</si>
  <si>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</si>
  <si>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</si>
  <si>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</si>
  <si>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</si>
  <si>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</si>
  <si>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</si>
  <si>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</si>
  <si>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</si>
  <si>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</si>
  <si>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</si>
  <si>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</si>
  <si>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</si>
  <si>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</si>
  <si>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</si>
  <si>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</si>
  <si>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</si>
  <si>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</si>
  <si>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</si>
  <si>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</si>
  <si>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</si>
  <si>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</si>
  <si>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</si>
  <si>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</si>
  <si>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</si>
  <si>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</si>
  <si>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</si>
  <si>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</si>
  <si>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</si>
  <si>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</si>
  <si>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</si>
  <si>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</si>
  <si>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</si>
  <si>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</si>
  <si>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</si>
  <si>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</si>
  <si>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</si>
  <si>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</si>
  <si>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</si>
  <si>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</si>
  <si>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</si>
  <si>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</si>
  <si>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</si>
  <si>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</si>
  <si>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</si>
  <si>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</si>
  <si>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</si>
  <si>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</si>
  <si>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</si>
  <si>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</si>
  <si>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</si>
  <si>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</si>
  <si>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</si>
  <si>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</si>
  <si>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</si>
  <si>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</si>
  <si>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</si>
  <si>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</si>
  <si>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</si>
  <si>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</si>
  <si>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</si>
  <si>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</si>
  <si>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</si>
  <si>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</si>
  <si>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</si>
  <si>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</si>
  <si>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</si>
  <si>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</si>
  <si>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</si>
  <si>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</si>
  <si>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</si>
  <si>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</si>
  <si>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</si>
  <si>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</si>
  <si>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</si>
  <si>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</si>
  <si>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</si>
  <si>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</si>
  <si>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</si>
  <si>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</si>
  <si>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</si>
  <si>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</si>
  <si>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</si>
  <si>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</si>
  <si>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</si>
  <si>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</si>
  <si>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</si>
  <si>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</si>
  <si>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</si>
  <si>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</si>
  <si>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</si>
  <si>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</si>
  <si>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</si>
  <si>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</si>
  <si>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</si>
  <si>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</si>
  <si>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</si>
  <si>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</si>
  <si>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</si>
  <si>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</si>
  <si>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</si>
  <si>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</si>
  <si>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</si>
  <si>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</si>
  <si>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</si>
  <si>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</si>
  <si>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</si>
  <si>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</si>
  <si>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</si>
  <si>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</si>
  <si>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</si>
  <si>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</si>
  <si>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</si>
  <si>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</si>
  <si>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</si>
  <si>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</si>
  <si>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</si>
  <si>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</si>
  <si>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</si>
  <si>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</si>
  <si>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</si>
  <si>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</si>
  <si>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</si>
  <si>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</si>
  <si>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</si>
  <si>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</si>
  <si>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</si>
  <si>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</si>
  <si>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</si>
  <si>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</si>
  <si>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</si>
  <si>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</si>
  <si>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</si>
  <si>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</si>
  <si>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</si>
  <si>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</si>
  <si>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</si>
  <si>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</si>
  <si>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</si>
  <si>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</si>
  <si>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</si>
  <si>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</si>
  <si>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</si>
  <si>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</si>
  <si>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</si>
  <si>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</si>
  <si>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</si>
  <si>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</si>
  <si>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</si>
  <si>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</si>
  <si>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</si>
  <si>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</si>
  <si>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</si>
  <si>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</si>
  <si>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</si>
  <si>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</si>
  <si>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</si>
  <si>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</si>
  <si>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</si>
  <si>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</si>
  <si>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</si>
  <si>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</si>
  <si>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</si>
  <si>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</si>
  <si>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</si>
  <si>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</si>
  <si>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</si>
  <si>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</si>
  <si>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</si>
  <si>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</si>
  <si>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</si>
  <si>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</si>
  <si>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</si>
  <si>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</si>
  <si>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</si>
  <si>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</si>
  <si>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</si>
  <si>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</si>
  <si>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</si>
  <si>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</si>
  <si>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</si>
  <si>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</si>
  <si>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</si>
  <si>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</si>
  <si>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</si>
  <si>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</si>
  <si>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</si>
  <si>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</si>
  <si>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</si>
  <si>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</si>
  <si>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</si>
  <si>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</si>
  <si>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</si>
  <si>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</si>
  <si>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</si>
  <si>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</si>
  <si>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</si>
  <si>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</si>
  <si>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</si>
  <si>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</si>
  <si>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</si>
  <si>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</si>
  <si>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</si>
  <si>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</si>
  <si>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</si>
  <si>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</si>
  <si>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</si>
  <si>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</si>
  <si>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</si>
  <si>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</si>
  <si>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</si>
  <si>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</si>
  <si>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</si>
  <si>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</si>
  <si>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</si>
  <si>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</si>
  <si>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</si>
  <si>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</si>
  <si>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</si>
  <si>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</si>
  <si>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</si>
  <si>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</si>
  <si>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</si>
  <si>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</si>
  <si>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</si>
  <si>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</si>
  <si>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</si>
  <si>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</si>
  <si>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</si>
  <si>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</si>
  <si>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</si>
  <si>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</si>
  <si>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</si>
  <si>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</si>
  <si>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</si>
  <si>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</si>
  <si>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</si>
  <si>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</si>
  <si>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</si>
  <si>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</si>
  <si>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</si>
  <si>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</si>
  <si>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</si>
  <si>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</si>
  <si>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</si>
  <si>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</si>
  <si>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</si>
  <si>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</si>
  <si>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</si>
  <si>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</si>
  <si>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</si>
  <si>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</si>
  <si>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</si>
  <si>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</si>
  <si>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</si>
  <si>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</si>
  <si>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</si>
  <si>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</si>
  <si>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</si>
  <si>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</si>
  <si>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</si>
  <si>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</si>
  <si>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</si>
  <si>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</si>
  <si>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</si>
  <si>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</si>
  <si>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</si>
  <si>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</si>
  <si>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</si>
  <si>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</si>
  <si>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</si>
  <si>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</si>
  <si>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</si>
  <si>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</si>
  <si>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</si>
  <si>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</si>
  <si>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</si>
  <si>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</si>
  <si>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</si>
  <si>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</si>
  <si>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</si>
  <si>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</si>
  <si>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</si>
  <si>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</si>
  <si>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</si>
  <si>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</si>
  <si>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</si>
  <si>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</si>
  <si>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</si>
  <si>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</si>
  <si>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</si>
  <si>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</si>
  <si>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</si>
  <si>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</si>
  <si>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</si>
  <si>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</si>
  <si>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</si>
  <si>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</si>
  <si>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</si>
  <si>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</si>
  <si>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</si>
  <si>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</si>
  <si>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</si>
  <si>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</si>
  <si>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</si>
  <si>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</si>
  <si>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</si>
  <si>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</si>
  <si>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</si>
  <si>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</si>
  <si>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</si>
  <si>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</si>
  <si>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</si>
  <si>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</si>
  <si>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</si>
  <si>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</si>
  <si>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</si>
  <si>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</si>
  <si>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</si>
  <si>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</si>
  <si>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</si>
  <si>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</si>
  <si>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</si>
  <si>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</si>
  <si>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</si>
  <si>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</si>
  <si>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</si>
  <si>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</si>
  <si>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</si>
  <si>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</si>
  <si>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</si>
  <si>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</si>
  <si>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</si>
  <si>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</si>
  <si>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</si>
  <si>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</si>
  <si>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</si>
  <si>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</si>
  <si>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</si>
  <si>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</si>
  <si>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</si>
  <si>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</si>
  <si>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</si>
  <si>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</si>
  <si>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</si>
  <si>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</si>
  <si>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</si>
  <si>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</si>
  <si>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</si>
  <si>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</si>
  <si>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</si>
  <si>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</si>
  <si>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</si>
  <si>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</si>
  <si>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</si>
  <si>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</si>
  <si>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</si>
  <si>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</si>
  <si>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</si>
  <si>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</si>
  <si>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</si>
  <si>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</si>
  <si>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</si>
  <si>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</si>
  <si>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</si>
  <si>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</si>
  <si>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</si>
  <si>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</si>
  <si>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</si>
  <si>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</si>
  <si>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</si>
  <si>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</si>
  <si>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</si>
  <si>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</si>
  <si>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</si>
  <si>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</si>
  <si>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</si>
  <si>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</si>
  <si>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</si>
  <si>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</si>
  <si>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</si>
  <si>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</si>
  <si>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</si>
  <si>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</si>
  <si>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</si>
  <si>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</si>
  <si>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</si>
  <si>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</si>
  <si>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</si>
  <si>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</si>
  <si>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</si>
  <si>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</si>
  <si>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</si>
  <si>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</si>
  <si>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</si>
  <si>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</si>
  <si>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</si>
  <si>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</si>
  <si>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</si>
  <si>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</si>
  <si>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</si>
  <si>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</si>
  <si>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</si>
  <si>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</si>
  <si>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</si>
  <si>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</si>
  <si>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</si>
  <si>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</si>
  <si>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</si>
  <si>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</si>
  <si>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</si>
  <si>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</si>
  <si>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</si>
  <si>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</si>
  <si>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</si>
  <si>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</si>
  <si>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</si>
  <si>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</si>
  <si>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</si>
  <si>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</si>
  <si>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</si>
  <si>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</si>
  <si>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</si>
  <si>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</si>
  <si>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</si>
  <si>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</si>
  <si>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</si>
  <si>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</si>
  <si>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</si>
  <si>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</si>
  <si>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</si>
  <si>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</si>
  <si>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</si>
  <si>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</si>
  <si>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</si>
  <si>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</si>
  <si>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</si>
  <si>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</si>
  <si>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</si>
  <si>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</si>
  <si>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</si>
  <si>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</si>
  <si>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</si>
  <si>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</si>
  <si>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</si>
  <si>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</si>
  <si>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</si>
  <si>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</si>
  <si>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</si>
  <si>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</si>
  <si>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</si>
  <si>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</si>
  <si>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</si>
  <si>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</si>
  <si>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</si>
  <si>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</si>
  <si>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</si>
  <si>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</si>
  <si>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</si>
  <si>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</si>
  <si>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</si>
  <si>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</si>
  <si>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</si>
  <si>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</si>
  <si>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</si>
  <si>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</si>
  <si>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</si>
  <si>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</si>
  <si>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</si>
  <si>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</si>
  <si>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</si>
  <si>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</si>
  <si>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</si>
  <si>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</si>
  <si>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</si>
  <si>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</si>
  <si>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</si>
  <si>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</si>
  <si>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</si>
  <si>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</si>
  <si>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</si>
  <si>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</si>
  <si>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</si>
  <si>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</si>
  <si>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</si>
  <si>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</si>
  <si>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</si>
  <si>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</si>
  <si>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</si>
  <si>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</si>
  <si>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</si>
  <si>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</si>
  <si>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</si>
  <si>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</si>
  <si>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</si>
  <si>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</si>
  <si>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</si>
  <si>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</si>
  <si>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</si>
  <si>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</si>
  <si>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</si>
  <si>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</si>
  <si>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</si>
  <si>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</si>
  <si>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</si>
  <si>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</si>
  <si>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</si>
  <si>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</si>
  <si>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</si>
  <si>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</si>
  <si>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</si>
  <si>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</si>
  <si>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</si>
  <si>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</si>
  <si>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</si>
  <si>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</si>
  <si>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</si>
  <si>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</si>
  <si>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</si>
  <si>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</si>
  <si>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</si>
  <si>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</si>
  <si>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</si>
  <si>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</si>
  <si>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</si>
  <si>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</si>
  <si>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</si>
  <si>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</si>
  <si>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</si>
  <si>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</si>
  <si>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</si>
  <si>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</si>
  <si>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</si>
  <si>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</si>
  <si>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</si>
  <si>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</si>
  <si>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</si>
  <si>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</si>
  <si>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</si>
  <si>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</si>
  <si>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</si>
  <si>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</si>
  <si>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</si>
  <si>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</si>
  <si>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</si>
  <si>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</si>
  <si>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</si>
  <si>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</si>
  <si>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</si>
  <si>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</si>
  <si>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</si>
  <si>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</si>
  <si>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</si>
  <si>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</si>
  <si>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</si>
  <si>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</si>
  <si>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</si>
  <si>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</si>
  <si>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</si>
  <si>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</si>
  <si>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</si>
  <si>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</si>
  <si>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</si>
  <si>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</si>
  <si>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</si>
  <si>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</si>
  <si>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</si>
  <si>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</si>
  <si>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</si>
  <si>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</si>
  <si>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</si>
  <si>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</si>
  <si>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</si>
  <si>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</si>
  <si>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</si>
  <si>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</si>
  <si>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</si>
  <si>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</si>
  <si>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</si>
  <si>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</si>
  <si>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</si>
  <si>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</si>
  <si>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</si>
  <si>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</si>
  <si>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</si>
  <si>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</si>
  <si>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</si>
  <si>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</si>
  <si>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</si>
  <si>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</si>
  <si>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</si>
  <si>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</si>
  <si>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</si>
  <si>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</si>
  <si>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</si>
  <si>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</si>
  <si>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</si>
  <si>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</si>
  <si>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</si>
  <si>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</si>
  <si>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</si>
  <si>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</si>
  <si>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</si>
  <si>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</si>
  <si>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</si>
  <si>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</si>
  <si>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</si>
  <si>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</si>
  <si>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</si>
  <si>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</si>
  <si>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</si>
  <si>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</si>
  <si>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</si>
  <si>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</si>
  <si>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</si>
  <si>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</si>
  <si>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</si>
  <si>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</si>
  <si>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</si>
  <si>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</si>
  <si>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</si>
  <si>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</si>
  <si>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</si>
  <si>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</si>
  <si>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</si>
  <si>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</si>
  <si>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</si>
  <si>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</si>
  <si>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</si>
  <si>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</si>
  <si>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</si>
  <si>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</si>
  <si>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</si>
  <si>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</si>
  <si>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</si>
  <si>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</si>
  <si>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</si>
  <si>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</si>
  <si>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</si>
  <si>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</si>
  <si>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</si>
  <si>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</si>
  <si>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</si>
  <si>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</si>
  <si>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</si>
  <si>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</si>
  <si>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</si>
  <si>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</si>
  <si>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</si>
  <si>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</si>
  <si>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</si>
  <si>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</si>
  <si>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</si>
  <si>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</si>
  <si>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</si>
  <si>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</si>
  <si>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</si>
  <si>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</si>
  <si>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</si>
  <si>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</si>
  <si>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</si>
  <si>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</si>
  <si>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</si>
  <si>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</si>
  <si>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</si>
  <si>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</si>
  <si>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</si>
  <si>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</si>
  <si>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</si>
  <si>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</si>
  <si>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</si>
  <si>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</si>
  <si>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</si>
  <si>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</si>
  <si>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</si>
  <si>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</si>
  <si>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</si>
  <si>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</si>
  <si>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</si>
  <si>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</si>
  <si>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</si>
  <si>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</si>
  <si>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</si>
  <si>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</si>
  <si>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</si>
  <si>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</si>
  <si>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</si>
  <si>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</si>
  <si>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</si>
  <si>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</si>
  <si>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</si>
  <si>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</si>
  <si>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</si>
  <si>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</si>
  <si>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</si>
  <si>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</si>
  <si>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</si>
  <si>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</si>
  <si>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</si>
  <si>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</si>
  <si>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</si>
  <si>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</si>
  <si>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</si>
  <si>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</si>
  <si>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</si>
  <si>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</si>
  <si>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</si>
  <si>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</si>
  <si>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</si>
  <si>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</si>
  <si>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</si>
  <si>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</si>
  <si>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</si>
  <si>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</si>
  <si>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</si>
  <si>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</si>
  <si>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</si>
  <si>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</si>
  <si>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</si>
  <si>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</si>
  <si>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</si>
  <si>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</si>
  <si>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</si>
  <si>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</si>
  <si>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</si>
  <si>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</si>
  <si>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</si>
  <si>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</si>
  <si>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</si>
  <si>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</si>
  <si>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</si>
  <si>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</si>
  <si>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</si>
  <si>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</si>
  <si>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</si>
  <si>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</si>
  <si>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</si>
  <si>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</si>
  <si>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</si>
  <si>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</si>
  <si>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</si>
  <si>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</si>
  <si>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</si>
  <si>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</si>
  <si>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</si>
  <si>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</si>
  <si>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</si>
  <si>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</si>
  <si>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</si>
  <si>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</si>
  <si>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</si>
  <si>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</si>
  <si>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</si>
  <si>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</si>
  <si>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</si>
  <si>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</si>
  <si>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</si>
  <si>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</si>
  <si>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</si>
  <si>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</si>
  <si>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</si>
  <si>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</si>
  <si>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</si>
  <si>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</si>
  <si>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</si>
  <si>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</si>
  <si>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</si>
  <si>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</si>
  <si>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</si>
  <si>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</si>
  <si>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</si>
  <si>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</si>
  <si>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</si>
  <si>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</si>
  <si>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</si>
  <si>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</si>
  <si>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</si>
  <si>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</si>
  <si>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</si>
  <si>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</si>
  <si>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</si>
  <si>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</si>
  <si>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</si>
  <si>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</si>
  <si>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</si>
  <si>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</si>
  <si>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</si>
  <si>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</si>
  <si>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</si>
  <si>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</si>
  <si>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</si>
  <si>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</si>
  <si>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</si>
  <si>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</si>
  <si>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</si>
  <si>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</si>
  <si>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</si>
  <si>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</si>
  <si>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</si>
  <si>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</si>
  <si>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</si>
  <si>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</si>
  <si>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</si>
  <si>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</si>
  <si>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</si>
  <si>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</si>
  <si>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</si>
  <si>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</si>
  <si>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</si>
  <si>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</si>
  <si>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</si>
  <si>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</si>
  <si>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</si>
  <si>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</si>
  <si>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</si>
  <si>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</si>
  <si>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</si>
  <si>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</si>
  <si>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</si>
  <si>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</si>
  <si>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</si>
  <si>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</si>
  <si>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</si>
  <si>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</si>
  <si>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</si>
  <si>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</si>
  <si>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</si>
  <si>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</si>
  <si>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</si>
  <si>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</si>
  <si>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</si>
  <si>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</si>
  <si>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</si>
  <si>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</si>
  <si>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</si>
  <si>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</si>
  <si>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</si>
  <si>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</si>
  <si>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</si>
  <si>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</si>
  <si>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</si>
  <si>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</si>
  <si>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</si>
  <si>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</si>
  <si>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</si>
  <si>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</si>
  <si>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</si>
  <si>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</si>
  <si>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</si>
  <si>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</si>
  <si>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</si>
  <si>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</si>
  <si>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</si>
  <si>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</si>
  <si>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</si>
  <si>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</si>
  <si>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</si>
  <si>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</si>
  <si>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</si>
  <si>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</si>
  <si>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</si>
  <si>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</si>
  <si>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</si>
  <si>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</si>
  <si>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</si>
  <si>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</si>
  <si>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</si>
  <si>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</si>
  <si>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</si>
  <si>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</si>
  <si>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</si>
  <si>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</si>
  <si>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</si>
  <si>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</si>
  <si>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</si>
  <si>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</si>
  <si>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</si>
  <si>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</si>
  <si>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</si>
  <si>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</si>
  <si>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</si>
  <si>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</si>
  <si>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</si>
  <si>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</si>
  <si>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</si>
  <si>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</si>
  <si>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</si>
  <si>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</si>
  <si>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</si>
  <si>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</si>
  <si>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</si>
  <si>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</si>
  <si>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</si>
  <si>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</si>
  <si>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</si>
  <si>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</si>
  <si>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</si>
  <si>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</si>
  <si>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</si>
  <si>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</si>
  <si>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</si>
  <si>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</si>
  <si>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</si>
  <si>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</si>
  <si>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</si>
  <si>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</si>
  <si>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</si>
  <si>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</si>
  <si>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</si>
  <si>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</si>
  <si>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</si>
  <si>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</si>
  <si>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</si>
  <si>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</si>
  <si>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</si>
  <si>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</si>
  <si>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</si>
  <si>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</si>
  <si>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</si>
  <si>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</si>
  <si>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</si>
  <si>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</si>
  <si>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</si>
  <si>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</si>
  <si>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</si>
  <si>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</si>
  <si>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</si>
  <si>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</si>
  <si>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</si>
  <si>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</si>
  <si>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</si>
  <si>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</si>
  <si>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</si>
  <si>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</si>
  <si>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</si>
  <si>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</si>
  <si>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</si>
  <si>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</si>
  <si>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</si>
  <si>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</si>
  <si>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</si>
  <si>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</si>
  <si>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</si>
  <si>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</si>
  <si>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</si>
  <si>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</si>
  <si>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</si>
  <si>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</si>
  <si>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</si>
  <si>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</si>
  <si>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</si>
  <si>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</si>
  <si>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</si>
  <si>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</si>
  <si>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</si>
  <si>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</si>
  <si>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</si>
  <si>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</si>
  <si>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</si>
  <si>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</si>
  <si>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</si>
  <si>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</si>
  <si>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</si>
  <si>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</si>
  <si>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</si>
  <si>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</si>
  <si>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</si>
  <si>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</si>
  <si>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</si>
  <si>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</si>
  <si>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</si>
  <si>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</si>
  <si>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</si>
  <si>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</si>
  <si>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</si>
  <si>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</si>
  <si>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</si>
  <si>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</si>
  <si>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</si>
  <si>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</si>
  <si>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</si>
  <si>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</si>
  <si>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</si>
  <si>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</si>
  <si>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</si>
  <si>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</si>
  <si>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</si>
  <si>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</si>
  <si>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</si>
  <si>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</si>
  <si>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</si>
  <si>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</si>
  <si>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</si>
  <si>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</si>
  <si>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</si>
  <si>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</si>
  <si>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</si>
  <si>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</si>
  <si>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</si>
  <si>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</si>
  <si>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</si>
  <si>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</si>
  <si>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</si>
  <si>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</si>
  <si>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</si>
  <si>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</si>
  <si>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</si>
  <si>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</si>
  <si>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</si>
  <si>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</si>
  <si>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</si>
  <si>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</si>
  <si>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</si>
  <si>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</si>
  <si>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</si>
  <si>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</si>
  <si>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</si>
  <si>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</si>
  <si>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</si>
  <si>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</si>
  <si>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</si>
  <si>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</si>
  <si>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</si>
  <si>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</si>
  <si>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</si>
  <si>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</si>
  <si>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</si>
  <si>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</si>
  <si>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</si>
  <si>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</si>
  <si>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</si>
  <si>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</si>
  <si>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</si>
  <si>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</si>
  <si>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</si>
  <si>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</si>
  <si>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</si>
  <si>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</si>
  <si>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</si>
  <si>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</si>
  <si>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</si>
  <si>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</si>
  <si>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</si>
  <si>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</si>
  <si>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</si>
  <si>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</si>
  <si>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</si>
  <si>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</si>
  <si>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</si>
  <si>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</si>
  <si>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</si>
  <si>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</si>
  <si>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</si>
  <si>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</si>
  <si>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</si>
  <si>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</si>
  <si>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</si>
  <si>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</si>
  <si>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</si>
  <si>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</si>
  <si>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</si>
  <si>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</si>
  <si>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</si>
  <si>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</si>
  <si>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</si>
  <si>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</si>
  <si>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</si>
  <si>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</si>
  <si>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</si>
  <si>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</si>
  <si>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</si>
  <si>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</si>
  <si>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</si>
  <si>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</si>
  <si>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</si>
  <si>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</si>
  <si>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</si>
  <si>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</si>
  <si>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</si>
  <si>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</si>
  <si>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</si>
  <si>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</si>
  <si>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</si>
  <si>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</si>
  <si>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</si>
  <si>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</si>
  <si>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</si>
  <si>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</si>
  <si>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</si>
  <si>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</si>
  <si>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</si>
  <si>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</si>
  <si>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</si>
  <si>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</si>
  <si>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</si>
  <si>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</si>
  <si>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</si>
  <si>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</si>
  <si>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</si>
  <si>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</si>
  <si>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</si>
  <si>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</si>
  <si>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</si>
  <si>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</si>
  <si>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</si>
  <si>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</si>
  <si>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</si>
  <si>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</si>
  <si>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</si>
  <si>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</si>
  <si>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</si>
  <si>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</si>
  <si>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</si>
  <si>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</si>
  <si>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</si>
  <si>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</si>
  <si>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</si>
  <si>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</si>
  <si>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</si>
  <si>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</si>
  <si>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</si>
  <si>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</si>
  <si>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</si>
  <si>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</si>
  <si>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</si>
  <si>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</si>
  <si>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</si>
  <si>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</si>
  <si>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</si>
  <si>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</si>
  <si>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</si>
  <si>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</si>
  <si>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</si>
  <si>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</si>
  <si>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</si>
  <si>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</si>
  <si>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</si>
  <si>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</si>
  <si>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</si>
  <si>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</si>
  <si>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</si>
  <si>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</si>
  <si>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</si>
  <si>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</si>
  <si>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</si>
  <si>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</si>
  <si>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</si>
  <si>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</si>
  <si>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</si>
  <si>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</si>
  <si>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</si>
  <si>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</si>
  <si>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</si>
  <si>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</si>
  <si>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</si>
  <si>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</si>
  <si>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</si>
  <si>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</si>
  <si>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</si>
  <si>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</si>
  <si>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</si>
  <si>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</si>
  <si>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</si>
  <si>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</si>
  <si>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</si>
  <si>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</si>
  <si>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</si>
  <si>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</si>
  <si>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</si>
  <si>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</si>
  <si>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</si>
  <si>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</si>
  <si>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</si>
  <si>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</si>
  <si>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</si>
  <si>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</si>
  <si>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</si>
  <si>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</si>
  <si>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</si>
  <si>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</si>
  <si>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</si>
  <si>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</si>
  <si>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</si>
  <si>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</si>
  <si>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</si>
  <si>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</si>
  <si>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</si>
  <si>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</si>
  <si>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</si>
  <si>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</si>
  <si>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</si>
  <si>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</si>
  <si>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</si>
  <si>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</si>
  <si>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</si>
  <si>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</si>
  <si>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</si>
  <si>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</si>
  <si>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</si>
  <si>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</si>
  <si>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</si>
  <si>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</si>
  <si>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</si>
  <si>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</si>
  <si>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</si>
  <si>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</si>
  <si>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</si>
  <si>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</si>
  <si>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</si>
  <si>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</si>
  <si>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</si>
  <si>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</si>
  <si>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</si>
  <si>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</si>
  <si>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</si>
  <si>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</si>
  <si>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</si>
  <si>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</si>
  <si>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</si>
  <si>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</si>
  <si>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</si>
  <si>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</si>
  <si>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</si>
  <si>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</si>
  <si>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</si>
  <si>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</si>
  <si>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</si>
  <si>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</si>
  <si>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</si>
  <si>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</si>
  <si>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</si>
  <si>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</si>
  <si>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</si>
  <si>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</si>
  <si>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</si>
  <si>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</si>
  <si>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</si>
  <si>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</si>
  <si>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</si>
  <si>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</si>
  <si>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</si>
  <si>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</si>
  <si>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</si>
  <si>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</si>
  <si>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</si>
  <si>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</si>
  <si>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</si>
  <si>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</si>
  <si>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</si>
  <si>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</si>
  <si>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</si>
  <si>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</si>
  <si>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</si>
  <si>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</si>
  <si>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</si>
  <si>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</si>
  <si>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</si>
  <si>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</si>
  <si>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</si>
  <si>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</si>
  <si>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</si>
  <si>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</si>
  <si>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</si>
  <si>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</si>
  <si>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</si>
  <si>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</si>
  <si>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</si>
  <si>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</si>
  <si>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</si>
  <si>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</si>
  <si>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</si>
  <si>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</si>
  <si>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</si>
  <si>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</si>
  <si>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</si>
  <si>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</si>
  <si>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</si>
  <si>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</si>
  <si>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</si>
  <si>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</si>
  <si>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</si>
  <si>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</si>
  <si>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</si>
  <si>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</si>
  <si>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</si>
  <si>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</si>
  <si>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</si>
  <si>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</si>
  <si>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</si>
  <si>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</si>
  <si>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</si>
  <si>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</si>
  <si>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</si>
  <si>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</si>
  <si>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</si>
  <si>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</si>
  <si>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</si>
  <si>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</si>
  <si>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</si>
  <si>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</si>
  <si>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</si>
  <si>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</si>
  <si>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</si>
  <si>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</si>
  <si>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</si>
  <si>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</si>
  <si>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</si>
  <si>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</si>
  <si>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</si>
  <si>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</si>
  <si>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</si>
  <si>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</si>
  <si>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</si>
  <si>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</si>
  <si>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</si>
  <si>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</si>
  <si>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</si>
  <si>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</si>
  <si>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</si>
  <si>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</si>
  <si>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</si>
  <si>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</si>
  <si>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</si>
  <si>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</si>
  <si>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</si>
  <si>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</si>
  <si>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</si>
  <si>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</si>
  <si>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</si>
  <si>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</si>
  <si>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</si>
  <si>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</si>
  <si>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</si>
  <si>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</si>
  <si>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</si>
  <si>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</si>
  <si>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</si>
  <si>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</si>
  <si>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</si>
  <si>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</si>
  <si>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</si>
  <si>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</si>
  <si>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</si>
  <si>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</si>
  <si>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</si>
  <si>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</si>
  <si>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</si>
  <si>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</si>
  <si>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</si>
  <si>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</si>
  <si>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</si>
  <si>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</si>
  <si>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</si>
  <si>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</si>
  <si>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</si>
  <si>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</si>
  <si>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</si>
  <si>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</si>
  <si>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</si>
  <si>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</si>
  <si>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</si>
  <si>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</si>
  <si>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</si>
  <si>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</si>
  <si>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</si>
  <si>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</si>
  <si>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</si>
  <si>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</si>
  <si>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</si>
  <si>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</si>
  <si>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</si>
  <si>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</si>
  <si>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</si>
  <si>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</si>
  <si>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</si>
  <si>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</si>
  <si>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</si>
  <si>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</si>
  <si>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</si>
  <si>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</si>
  <si>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</si>
  <si>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</si>
  <si>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</si>
  <si>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</si>
  <si>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</si>
  <si>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</si>
  <si>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</si>
  <si>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</si>
  <si>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</si>
  <si>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</si>
  <si>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</si>
  <si>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</si>
  <si>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</si>
  <si>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</si>
  <si>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</si>
  <si>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</si>
  <si>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</si>
  <si>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</si>
  <si>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</si>
  <si>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</si>
  <si>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</si>
  <si>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</si>
  <si>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</si>
  <si>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</si>
  <si>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</si>
  <si>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</si>
  <si>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</si>
  <si>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</si>
  <si>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</si>
  <si>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</si>
  <si>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</si>
  <si>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</si>
  <si>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</si>
  <si>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</si>
  <si>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</si>
  <si>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</si>
  <si>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</si>
  <si>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</si>
  <si>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</si>
  <si>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</si>
  <si>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</si>
  <si>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</si>
  <si>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</si>
  <si>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</si>
  <si>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</si>
  <si>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</si>
  <si>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</si>
  <si>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</si>
  <si>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</si>
  <si>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</si>
  <si>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</si>
  <si>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</si>
  <si>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</si>
  <si>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</si>
  <si>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</si>
  <si>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</si>
  <si>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</si>
  <si>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</si>
  <si>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</si>
  <si>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</si>
  <si>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</si>
  <si>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</si>
  <si>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</si>
  <si>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</si>
  <si>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</si>
  <si>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</si>
  <si>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</si>
  <si>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</si>
  <si>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</si>
  <si>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</si>
  <si>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</si>
  <si>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</si>
  <si>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</si>
  <si>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</si>
  <si>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</si>
  <si>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</si>
  <si>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</si>
  <si>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</si>
  <si>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</si>
  <si>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</si>
  <si>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</si>
  <si>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</si>
  <si>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</si>
  <si>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</si>
  <si>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</si>
  <si>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</si>
  <si>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</si>
  <si>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</si>
  <si>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</si>
  <si>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</si>
  <si>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</si>
  <si>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</si>
  <si>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</si>
  <si>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</si>
  <si>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</si>
  <si>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</si>
  <si>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</si>
  <si>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</si>
  <si>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</si>
  <si>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</si>
  <si>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</si>
  <si>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</si>
  <si>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</si>
  <si>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</si>
  <si>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</si>
  <si>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</si>
  <si>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</si>
  <si>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</si>
  <si>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</si>
  <si>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</si>
  <si>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</si>
  <si>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</si>
  <si>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</si>
  <si>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</si>
  <si>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</si>
  <si>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</si>
  <si>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</si>
  <si>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</si>
  <si>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</si>
  <si>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</si>
  <si>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</si>
  <si>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</si>
  <si>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</si>
  <si>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</si>
  <si>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</si>
  <si>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</si>
  <si>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</si>
  <si>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</si>
  <si>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</si>
  <si>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</si>
  <si>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</si>
  <si>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</si>
  <si>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</si>
  <si>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</si>
  <si>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</si>
  <si>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</si>
  <si>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</si>
  <si>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</si>
  <si>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</si>
  <si>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</si>
  <si>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</si>
  <si>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</si>
  <si>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</si>
  <si>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</si>
  <si>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</si>
  <si>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</si>
  <si>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</si>
  <si>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</si>
  <si>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</si>
  <si>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</si>
  <si>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</si>
  <si>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</si>
  <si>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</si>
  <si>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</si>
  <si>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</si>
  <si>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</si>
  <si>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</si>
  <si>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</si>
  <si>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</si>
  <si>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</si>
  <si>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</si>
  <si>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</si>
  <si>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</si>
  <si>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</si>
  <si>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</si>
  <si>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</si>
  <si>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</si>
  <si>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</si>
  <si>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</si>
  <si>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</si>
  <si>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</si>
  <si>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</si>
  <si>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</si>
  <si>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</si>
  <si>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</si>
  <si>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</si>
  <si>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</si>
  <si>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</si>
  <si>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</si>
  <si>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</si>
  <si>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</si>
  <si>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</si>
  <si>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</si>
  <si>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</si>
  <si>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</si>
  <si>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</si>
  <si>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</si>
  <si>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</si>
  <si>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</si>
  <si>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</si>
  <si>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</si>
  <si>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</si>
  <si>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</si>
  <si>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</si>
  <si>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</si>
  <si>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</si>
  <si>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</si>
  <si>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</si>
  <si>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</si>
  <si>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</si>
  <si>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</si>
  <si>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</si>
  <si>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</si>
  <si>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</si>
  <si>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</si>
  <si>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</si>
  <si>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</si>
  <si>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</si>
  <si>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</si>
  <si>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</si>
  <si>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</si>
  <si>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</si>
  <si>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</si>
  <si>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</si>
  <si>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</si>
  <si>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</si>
  <si>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</si>
  <si>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</si>
  <si>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</si>
  <si>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</si>
  <si>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</si>
  <si>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</si>
  <si>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</si>
  <si>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</si>
  <si>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</si>
  <si>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</si>
  <si>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</si>
  <si>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</si>
  <si>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</si>
  <si>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</si>
  <si>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</si>
  <si>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</si>
  <si>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</si>
  <si>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</si>
  <si>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</si>
  <si>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</si>
  <si>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</si>
  <si>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</si>
  <si>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</si>
  <si>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</si>
  <si>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</si>
  <si>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</si>
  <si>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</si>
  <si>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</si>
  <si>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</si>
  <si>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</si>
  <si>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</si>
  <si>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</si>
  <si>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</si>
  <si>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</si>
  <si>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</si>
  <si>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</si>
  <si>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</si>
  <si>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</si>
  <si>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</si>
  <si>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</si>
  <si>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</si>
  <si>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</si>
  <si>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</si>
  <si>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</si>
  <si>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</si>
  <si>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</si>
  <si>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</si>
  <si>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</si>
  <si>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</si>
  <si>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</si>
  <si>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</si>
  <si>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</si>
  <si>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</si>
  <si>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</si>
  <si>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</si>
  <si>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</si>
  <si>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</si>
  <si>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</si>
  <si>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</si>
  <si>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</si>
  <si>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</si>
  <si>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</si>
  <si>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</si>
  <si>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</si>
  <si>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</si>
  <si>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</si>
  <si>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</si>
  <si>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</si>
  <si>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</si>
  <si>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</si>
  <si>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</si>
  <si>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</si>
  <si>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</si>
  <si>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</si>
  <si>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</si>
  <si>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</si>
  <si>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</si>
  <si>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</si>
  <si>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</si>
  <si>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</si>
  <si>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</si>
  <si>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</si>
  <si>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</si>
  <si>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</si>
  <si>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</si>
  <si>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</si>
  <si>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</si>
  <si>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</si>
  <si>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</si>
  <si>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</si>
  <si>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</si>
  <si>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</si>
  <si>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</si>
  <si>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</si>
  <si>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</si>
  <si>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</si>
  <si>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</si>
  <si>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</si>
  <si>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</si>
  <si>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</si>
  <si>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</si>
  <si>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</si>
  <si>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</si>
  <si>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</si>
  <si>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</si>
  <si>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</si>
  <si>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</si>
  <si>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</si>
  <si>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</si>
  <si>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</si>
  <si>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</si>
  <si>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</si>
  <si>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</si>
  <si>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</si>
  <si>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</si>
  <si>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</si>
  <si>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</si>
  <si>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</si>
  <si>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</si>
  <si>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</si>
  <si>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LAMPY A ALZONNE</t>
  </si>
  <si>
    <t>LAMPY</t>
  </si>
  <si>
    <t>06177959</t>
  </si>
  <si>
    <t>18690155900069</t>
  </si>
  <si>
    <t>AGENCE DE L'EAU RHONE MEDITERRANEE CORSE</t>
  </si>
  <si>
    <t>34255833500077</t>
  </si>
  <si>
    <t>AQUASCOP BIOLOGIE site de Monptellier</t>
  </si>
  <si>
    <t>VINCENT BOUCHAREYCHAS, ROMAIN VOLKMANN</t>
  </si>
  <si>
    <t>IBMR standard</t>
  </si>
  <si>
    <t>GAUCHE</t>
  </si>
  <si>
    <t>ETIAGE NORMAL</t>
  </si>
  <si>
    <t>PLUIE FINE</t>
  </si>
  <si>
    <t>FAIBLE</t>
  </si>
  <si>
    <t>PARTIELLEMENT</t>
  </si>
  <si>
    <t>niveau superieur etiage moins de 5 cm</t>
  </si>
  <si>
    <t>peu abondant</t>
  </si>
  <si>
    <t>NEWCOD (Dasygloea)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</si>
</sst>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633181</v>
      </c>
      <c r="G10" s="97"/>
      <c r="H10" s="98"/>
    </row>
    <row r="11" spans="1:8" ht="15">
      <c r="A11" s="10" t="s">
        <v>2277</v>
      </c>
      <c r="B11" s="47">
        <v>43697</v>
      </c>
      <c r="D11" s="10" t="s">
        <v>2280</v>
      </c>
      <c r="E11" s="52">
        <v>6240321</v>
      </c>
      <c r="G11" s="97"/>
      <c r="H11" s="98"/>
    </row>
    <row r="12" spans="1:8" ht="15">
      <c r="A12" s="10" t="s">
        <v>2283</v>
      </c>
      <c r="B12" s="52"/>
      <c r="D12" s="10" t="s">
        <v>2281</v>
      </c>
      <c r="E12" s="52">
        <v>633224</v>
      </c>
      <c r="G12" s="99"/>
      <c r="H12" s="100"/>
    </row>
    <row r="13" spans="1:5" ht="17.25" customHeight="1" thickBot="1">
      <c r="A13" s="2"/>
      <c r="B13" s="55"/>
      <c r="D13" s="10" t="s">
        <v>2282</v>
      </c>
      <c r="E13" s="52">
        <v>6240236</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633181</v>
      </c>
    </row>
    <row r="18" spans="1:3" ht="15">
      <c r="A18" s="111"/>
      <c r="B18" s="49" t="s">
        <v>2267</v>
      </c>
      <c r="C18" s="61">
        <f>E11</f>
        <v>6240321</v>
      </c>
    </row>
    <row r="19" spans="1:2" ht="15">
      <c r="A19" s="3" t="s">
        <v>2063</v>
      </c>
      <c r="B19" s="29">
        <v>117</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9.6</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9.6</v>
      </c>
      <c r="C37" s="6"/>
      <c r="D37" s="8" t="s">
        <v>2110</v>
      </c>
      <c r="E37" s="30"/>
    </row>
    <row r="38" spans="1:5" s="7" customFormat="1" ht="15" customHeight="1">
      <c r="A38" s="5" t="s">
        <v>2115</v>
      </c>
      <c r="B38" s="30">
        <v>1</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v>5</v>
      </c>
      <c r="C44" s="6"/>
      <c r="D44" s="10" t="s">
        <v>2106</v>
      </c>
      <c r="E44" s="9"/>
    </row>
    <row r="45" spans="1:5" s="15" customFormat="1" ht="15">
      <c r="A45" s="3" t="s">
        <v>2105</v>
      </c>
      <c r="B45" s="9">
        <v>2</v>
      </c>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5</v>
      </c>
      <c r="C65" s="6"/>
      <c r="D65" s="14" t="s">
        <v>2089</v>
      </c>
      <c r="E65" s="19"/>
    </row>
    <row r="66" spans="1:5" s="15" customFormat="1" ht="15">
      <c r="A66" s="3" t="s">
        <v>2088</v>
      </c>
      <c r="B66" s="9">
        <v>2</v>
      </c>
      <c r="C66" s="6"/>
      <c r="D66" s="10" t="s">
        <v>2088</v>
      </c>
      <c r="E66" s="9"/>
    </row>
    <row r="67" spans="1:5" s="15" customFormat="1" ht="15">
      <c r="A67" s="3" t="s">
        <v>2087</v>
      </c>
      <c r="B67" s="9"/>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3</v>
      </c>
      <c r="C73" s="6"/>
      <c r="D73" s="14" t="s">
        <v>2083</v>
      </c>
      <c r="E73" s="19"/>
    </row>
    <row r="74" spans="1:5" s="15" customFormat="1" ht="15">
      <c r="A74" s="3" t="s">
        <v>2082</v>
      </c>
      <c r="B74" s="9">
        <v>4</v>
      </c>
      <c r="C74" s="6"/>
      <c r="D74" s="10" t="s">
        <v>2082</v>
      </c>
      <c r="E74" s="9"/>
    </row>
    <row r="75" spans="1:5" s="15" customFormat="1" ht="15">
      <c r="A75" s="3" t="s">
        <v>2081</v>
      </c>
      <c r="B75" s="9">
        <v>4</v>
      </c>
      <c r="C75" s="6"/>
      <c r="D75" s="10" t="s">
        <v>2081</v>
      </c>
      <c r="E75" s="9"/>
    </row>
    <row r="76" spans="1:5" s="15" customFormat="1" ht="15">
      <c r="A76" s="3" t="s">
        <v>2080</v>
      </c>
      <c r="B76" s="9">
        <v>3</v>
      </c>
      <c r="C76" s="6"/>
      <c r="D76" s="10" t="s">
        <v>2080</v>
      </c>
      <c r="E76" s="9"/>
    </row>
    <row r="77" spans="1:5" s="15" customFormat="1" ht="15">
      <c r="A77" s="3" t="s">
        <v>2079</v>
      </c>
      <c r="B77" s="9">
        <v>2</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row>
    <row r="82" spans="1:5" s="15" customFormat="1" ht="15">
      <c r="A82" s="3" t="s">
        <v>2076</v>
      </c>
      <c r="B82" s="9">
        <v>2</v>
      </c>
      <c r="C82" s="6"/>
      <c r="D82" s="10" t="s">
        <v>2076</v>
      </c>
      <c r="E82" s="9"/>
    </row>
    <row r="83" spans="1:5" s="15" customFormat="1" ht="15">
      <c r="A83" s="3" t="s">
        <v>2075</v>
      </c>
      <c r="B83" s="9">
        <v>1</v>
      </c>
      <c r="C83" s="6"/>
      <c r="D83" s="10" t="s">
        <v>2075</v>
      </c>
      <c r="E83" s="9"/>
    </row>
    <row r="84" spans="1:5" s="15" customFormat="1" ht="15">
      <c r="A84" s="3" t="s">
        <v>2074</v>
      </c>
      <c r="B84" s="9"/>
      <c r="C84" s="6"/>
      <c r="D84" s="10" t="s">
        <v>2074</v>
      </c>
      <c r="E84" s="9"/>
    </row>
    <row r="85" spans="1:5" s="15" customFormat="1" ht="15">
      <c r="A85" s="3" t="s">
        <v>2073</v>
      </c>
      <c r="B85" s="9">
        <v>5</v>
      </c>
      <c r="C85" s="6"/>
      <c r="D85" s="10" t="s">
        <v>2073</v>
      </c>
      <c r="E85" s="9"/>
    </row>
    <row r="86" spans="1:5" s="15" customFormat="1" ht="15">
      <c r="A86" s="3" t="s">
        <v>2072</v>
      </c>
      <c r="B86" s="9">
        <v>2</v>
      </c>
      <c r="C86" s="6"/>
      <c r="D86" s="10" t="s">
        <v>2072</v>
      </c>
      <c r="E86" s="9"/>
    </row>
    <row r="87" spans="1:5" s="15" customFormat="1" ht="15">
      <c r="A87" s="3" t="s">
        <v>2071</v>
      </c>
      <c r="B87" s="9">
        <v>2</v>
      </c>
      <c r="C87" s="6"/>
      <c r="D87" s="10" t="s">
        <v>2071</v>
      </c>
      <c r="E87" s="9"/>
    </row>
    <row r="88" spans="1:5" s="15" customFormat="1" ht="15">
      <c r="A88" s="3" t="s">
        <v>2070</v>
      </c>
      <c r="B88" s="9">
        <v>1</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5301</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0.01</v>
      </c>
      <c r="E98" s="35"/>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0.01</v>
      </c>
      <c r="E99" s="35"/>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0.01</v>
      </c>
      <c r="E100" s="35"/>
      <c r="F100" s="35" t="s">
        <v>2290</v>
      </c>
      <c r="G100" s="79"/>
      <c r="H100" s="80"/>
    </row>
    <row r="101" spans="1:8" ht="15">
      <c r="A101" s="33" t="s">
        <v>5303</v>
      </c>
      <c r="B101" s="20" t="e">
        <f>IF(A101="NEWCOD",IF(ISBLANK(G101),"renseigner le champ 'Nouveau taxon'",G101),VLOOKUP(A101,'Ref Taxo'!A:B,2,FALSE))</f>
        <v>#N/A</v>
      </c>
      <c r="C101" s="21" t="e">
        <f>IF(A101="NEWCOD",IF(ISBLANK(H101),"NoCod",H101),VLOOKUP(A101,'Ref Taxo'!A:D,4,FALSE))</f>
        <v>#N/A</v>
      </c>
      <c r="D101" s="34">
        <v>0.01</v>
      </c>
      <c r="E101" s="35"/>
      <c r="F101" s="35" t="s">
        <v>2290</v>
      </c>
      <c r="G101" s="79"/>
      <c r="H101" s="80"/>
    </row>
    <row r="102" spans="1:8" ht="15">
      <c r="A102" s="33" t="s">
        <v>2004</v>
      </c>
      <c r="B102" s="20" t="str">
        <f>IF(A102="NEWCOD",IF(ISBLANK(G102),"renseigner le champ 'Nouveau taxon'",G102),VLOOKUP(A102,'Ref Taxo'!A:B,2,FALSE))</f>
        <v>Vaucheria</v>
      </c>
      <c r="C102" s="21">
        <f>IF(A102="NEWCOD",IF(ISBLANK(H102),"NoCod",H102),VLOOKUP(A102,'Ref Taxo'!A:D,4,FALSE))</f>
        <v>1169</v>
      </c>
      <c r="D102" s="34">
        <v>0.01</v>
      </c>
      <c r="E102" s="35"/>
      <c r="F102" s="35" t="s">
        <v>2290</v>
      </c>
      <c r="G102" s="79"/>
      <c r="H102" s="80"/>
    </row>
    <row r="103" spans="1:8" ht="15">
      <c r="A103" s="33" t="s">
        <v>733</v>
      </c>
      <c r="B103" s="20" t="str">
        <f>IF(A103="NEWCOD",IF(ISBLANK(G103),"renseigner le champ 'Nouveau taxon'",G103),VLOOKUP(A103,'Ref Taxo'!A:B,2,FALSE))</f>
        <v>Fissidens crassipes</v>
      </c>
      <c r="C103" s="21">
        <f>IF(A103="NEWCOD",IF(ISBLANK(H103),"NoCod",H103),VLOOKUP(A103,'Ref Taxo'!A:D,4,FALSE))</f>
        <v>1294</v>
      </c>
      <c r="D103" s="34">
        <v>0.01</v>
      </c>
      <c r="E103" s="35"/>
      <c r="F103" s="35" t="s">
        <v>2290</v>
      </c>
      <c r="G103" s="79"/>
      <c r="H103" s="80"/>
    </row>
    <row r="104" spans="1:8" ht="15">
      <c r="A104" s="33" t="s">
        <v>1035</v>
      </c>
      <c r="B104" s="20" t="str">
        <f>IF(A104="NEWCOD",IF(ISBLANK(G104),"renseigner le champ 'Nouveau taxon'",G104),VLOOKUP(A104,'Ref Taxo'!A:B,2,FALSE))</f>
        <v>Leptodictyum riparium</v>
      </c>
      <c r="C104" s="21">
        <f>IF(A104="NEWCOD",IF(ISBLANK(H104),"NoCod",H104),VLOOKUP(A104,'Ref Taxo'!A:D,4,FALSE))</f>
        <v>1244</v>
      </c>
      <c r="D104" s="34">
        <v>0.01</v>
      </c>
      <c r="E104" s="35"/>
      <c r="F104" s="35" t="s">
        <v>2290</v>
      </c>
      <c r="G104" s="79"/>
      <c r="H104" s="80"/>
    </row>
    <row r="105" spans="1:8" ht="15">
      <c r="A105" s="33" t="s">
        <v>1087</v>
      </c>
      <c r="B105" s="20" t="str">
        <f>IF(A105="NEWCOD",IF(ISBLANK(G105),"renseigner le champ 'Nouveau taxon'",G105),VLOOKUP(A105,'Ref Taxo'!A:B,2,FALSE))</f>
        <v>Lycopus europaeus</v>
      </c>
      <c r="C105" s="21">
        <f>IF(A105="NEWCOD",IF(ISBLANK(H105),"NoCod",H105),VLOOKUP(A105,'Ref Taxo'!A:D,4,FALSE))</f>
        <v>1789</v>
      </c>
      <c r="D105" s="34">
        <v>0.01</v>
      </c>
      <c r="E105" s="35"/>
      <c r="F105" s="35" t="s">
        <v>2290</v>
      </c>
      <c r="G105" s="79"/>
      <c r="H105" s="80"/>
    </row>
    <row r="106" spans="1:8" ht="15">
      <c r="A106" s="33" t="s">
        <v>1104</v>
      </c>
      <c r="B106" s="20" t="str">
        <f>IF(A106="NEWCOD",IF(ISBLANK(G106),"renseigner le champ 'Nouveau taxon'",G106),VLOOKUP(A106,'Ref Taxo'!A:B,2,FALSE))</f>
        <v>Lythrum salicaria</v>
      </c>
      <c r="C106" s="21">
        <f>IF(A106="NEWCOD",IF(ISBLANK(H106),"NoCod",H106),VLOOKUP(A106,'Ref Taxo'!A:D,4,FALSE))</f>
        <v>1823</v>
      </c>
      <c r="D106" s="34">
        <v>0.01</v>
      </c>
      <c r="E106" s="35"/>
      <c r="F106" s="35" t="s">
        <v>2290</v>
      </c>
      <c r="G106" s="79"/>
      <c r="H106" s="80"/>
    </row>
    <row r="107" spans="1:8" ht="15">
      <c r="A107" s="33" t="s">
        <v>671</v>
      </c>
      <c r="B107" s="20" t="str">
        <f>IF(A107="NEWCOD",IF(ISBLANK(G107),"renseigner le champ 'Nouveau taxon'",G107),VLOOKUP(A107,'Ref Taxo'!A:B,2,FALSE))</f>
        <v>Equisetum ramosissimum</v>
      </c>
      <c r="C107" s="21">
        <f>IF(A107="NEWCOD",IF(ISBLANK(H107),"NoCod",H107),VLOOKUP(A107,'Ref Taxo'!A:D,4,FALSE))</f>
        <v>29992</v>
      </c>
      <c r="D107" s="34">
        <v>0.01</v>
      </c>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2020-02-28T15:46:03Z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