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definedName name="_xlnm.Print_Area" localSheetId="1">'Saisie'!$A$1:$F$116</definedName>
  </definedNames>
  <calcPr calcId="144525"/>
</workbook>
</file>

<file path=xl/sharedStrings.xml><?xml version="1.0" encoding="utf-8"?>
<sst xmlns="http://schemas.openxmlformats.org/spreadsheetml/2006/main" count="6479" uniqueCount="5308">
  <si>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</si>
  <si>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</si>
  <si>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</si>
  <si>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</si>
  <si>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</si>
  <si>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</si>
  <si>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</si>
  <si>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</si>
  <si>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</si>
  <si>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</si>
  <si>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</si>
  <si>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</si>
  <si>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</si>
  <si>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</si>
  <si>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</si>
  <si>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</si>
  <si>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</si>
  <si>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</si>
  <si>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</si>
  <si>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</si>
  <si>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</si>
  <si>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</si>
  <si>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</si>
  <si>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</si>
  <si>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</si>
  <si>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</si>
  <si>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</si>
  <si>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</si>
  <si>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</si>
  <si>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</si>
  <si>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</si>
  <si>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</si>
  <si>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</si>
  <si>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</si>
  <si>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</si>
  <si>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</si>
  <si>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</si>
  <si>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</si>
  <si>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</si>
  <si>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</si>
  <si>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</si>
  <si>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</si>
  <si>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</si>
  <si>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</si>
  <si>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</si>
  <si>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</si>
  <si>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</si>
  <si>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</si>
  <si>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</si>
  <si>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</si>
  <si>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</si>
  <si>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</si>
  <si>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</si>
  <si>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</si>
  <si>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</si>
  <si>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</si>
  <si>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</si>
  <si>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</si>
  <si>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</si>
  <si>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</si>
  <si>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</si>
  <si>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</si>
  <si>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</si>
  <si>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</si>
  <si>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</si>
  <si>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</si>
  <si>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</si>
  <si>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</si>
  <si>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</si>
  <si>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</si>
  <si>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</si>
  <si>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</si>
  <si>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</si>
  <si>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</si>
  <si>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</si>
  <si>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</si>
  <si>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</si>
  <si>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</si>
  <si>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</si>
  <si>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</si>
  <si>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</si>
  <si>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</si>
  <si>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</si>
  <si>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</si>
  <si>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</si>
  <si>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</si>
  <si>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</si>
  <si>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</si>
  <si>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</si>
  <si>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</si>
  <si>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</si>
  <si>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</si>
  <si>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</si>
  <si>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</si>
  <si>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</si>
  <si>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</si>
  <si>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</si>
  <si>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</si>
  <si>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</si>
  <si>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</si>
  <si>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</si>
  <si>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</si>
  <si>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</si>
  <si>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</si>
  <si>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</si>
  <si>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</si>
  <si>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</si>
  <si>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</si>
  <si>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</si>
  <si>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</si>
  <si>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</si>
  <si>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</si>
  <si>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</si>
  <si>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</si>
  <si>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</si>
  <si>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</si>
  <si>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</si>
  <si>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</si>
  <si>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</si>
  <si>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</si>
  <si>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</si>
  <si>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</si>
  <si>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</si>
  <si>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</si>
  <si>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</si>
  <si>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</si>
  <si>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</si>
  <si>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</si>
  <si>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</si>
  <si>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</si>
  <si>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</si>
  <si>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</si>
  <si>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</si>
  <si>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</si>
  <si>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</si>
  <si>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</si>
  <si>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</si>
  <si>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</si>
  <si>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</si>
  <si>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</si>
  <si>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</si>
  <si>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</si>
  <si>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</si>
  <si>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</si>
  <si>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</si>
  <si>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</si>
  <si>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</si>
  <si>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</si>
  <si>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</si>
  <si>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</si>
  <si>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</si>
  <si>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</si>
  <si>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</si>
  <si>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</si>
  <si>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</si>
  <si>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</si>
  <si>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</si>
  <si>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</si>
  <si>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</si>
  <si>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</si>
  <si>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</si>
  <si>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</si>
  <si>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</si>
  <si>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</si>
  <si>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</si>
  <si>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</si>
  <si>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</si>
  <si>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</si>
  <si>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</si>
  <si>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</si>
  <si>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</si>
  <si>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</si>
  <si>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</si>
  <si>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</si>
  <si>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</si>
  <si>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</si>
  <si>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</si>
  <si>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</si>
  <si>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</si>
  <si>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</si>
  <si>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</si>
  <si>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</si>
  <si>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</si>
  <si>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</si>
  <si>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</si>
  <si>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</si>
  <si>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</si>
  <si>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</si>
  <si>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</si>
  <si>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</si>
  <si>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</si>
  <si>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</si>
  <si>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</si>
  <si>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</si>
  <si>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</si>
  <si>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</si>
  <si>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</si>
  <si>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</si>
  <si>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</si>
  <si>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</si>
  <si>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</si>
  <si>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</si>
  <si>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</si>
  <si>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</si>
  <si>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</si>
  <si>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</si>
  <si>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</si>
  <si>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</si>
  <si>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</si>
  <si>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</si>
  <si>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</si>
  <si>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</si>
  <si>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</si>
  <si>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</si>
  <si>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</si>
  <si>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</si>
  <si>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</si>
  <si>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</si>
  <si>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</si>
  <si>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</si>
  <si>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</si>
  <si>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</si>
  <si>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</si>
  <si>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</si>
  <si>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</si>
  <si>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</si>
  <si>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</si>
  <si>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</si>
  <si>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</si>
  <si>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</si>
  <si>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</si>
  <si>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</si>
  <si>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</si>
  <si>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</si>
  <si>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</si>
  <si>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</si>
  <si>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</si>
  <si>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</si>
  <si>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</si>
  <si>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</si>
  <si>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</si>
  <si>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</si>
  <si>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</si>
  <si>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</si>
  <si>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</si>
  <si>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</si>
  <si>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</si>
  <si>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</si>
  <si>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</si>
  <si>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</si>
  <si>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</si>
  <si>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</si>
  <si>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</si>
  <si>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</si>
  <si>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</si>
  <si>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</si>
  <si>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</si>
  <si>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</si>
  <si>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</si>
  <si>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</si>
  <si>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</si>
  <si>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</si>
  <si>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</si>
  <si>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</si>
  <si>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</si>
  <si>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</si>
  <si>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</si>
  <si>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</si>
  <si>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</si>
  <si>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</si>
  <si>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</si>
  <si>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</si>
  <si>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</si>
  <si>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</si>
  <si>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</si>
  <si>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</si>
  <si>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</si>
  <si>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</si>
  <si>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</si>
  <si>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</si>
  <si>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</si>
  <si>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</si>
  <si>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</si>
  <si>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</si>
  <si>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</si>
  <si>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</si>
  <si>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</si>
  <si>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</si>
  <si>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</si>
  <si>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</si>
  <si>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</si>
  <si>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</si>
  <si>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</si>
  <si>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</si>
  <si>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</si>
  <si>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</si>
  <si>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</si>
  <si>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</si>
  <si>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</si>
  <si>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</si>
  <si>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</si>
  <si>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</si>
  <si>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</si>
  <si>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</si>
  <si>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</si>
  <si>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</si>
  <si>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</si>
  <si>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</si>
  <si>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</si>
  <si>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</si>
  <si>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</si>
  <si>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</si>
  <si>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</si>
  <si>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</si>
  <si>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</si>
  <si>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</si>
  <si>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</si>
  <si>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</si>
  <si>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</si>
  <si>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</si>
  <si>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</si>
  <si>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</si>
  <si>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</si>
  <si>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</si>
  <si>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</si>
  <si>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</si>
  <si>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</si>
  <si>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</si>
  <si>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</si>
  <si>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</si>
  <si>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</si>
  <si>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</si>
  <si>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</si>
  <si>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</si>
  <si>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</si>
  <si>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</si>
  <si>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</si>
  <si>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</si>
  <si>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</si>
  <si>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</si>
  <si>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</si>
  <si>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</si>
  <si>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</si>
  <si>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</si>
  <si>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</si>
  <si>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</si>
  <si>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</si>
  <si>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</si>
  <si>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</si>
  <si>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</si>
  <si>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</si>
  <si>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</si>
  <si>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</si>
  <si>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</si>
  <si>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</si>
  <si>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</si>
  <si>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</si>
  <si>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</si>
  <si>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</si>
  <si>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</si>
  <si>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</si>
  <si>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</si>
  <si>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</si>
  <si>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</si>
  <si>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</si>
  <si>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</si>
  <si>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</si>
  <si>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</si>
  <si>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</si>
  <si>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</si>
  <si>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</si>
  <si>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</si>
  <si>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</si>
  <si>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</si>
  <si>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</si>
  <si>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</si>
  <si>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</si>
  <si>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</si>
  <si>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</si>
  <si>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</si>
  <si>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</si>
  <si>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</si>
  <si>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</si>
  <si>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</si>
  <si>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</si>
  <si>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</si>
  <si>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</si>
  <si>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</si>
  <si>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</si>
  <si>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</si>
  <si>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</si>
  <si>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</si>
  <si>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</si>
  <si>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</si>
  <si>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</si>
  <si>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</si>
  <si>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</si>
  <si>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</si>
  <si>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</si>
  <si>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</si>
  <si>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</si>
  <si>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</si>
  <si>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</si>
  <si>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</si>
  <si>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</si>
  <si>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</si>
  <si>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</si>
  <si>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</si>
  <si>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</si>
  <si>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</si>
  <si>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</si>
  <si>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</si>
  <si>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</si>
  <si>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</si>
  <si>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</si>
  <si>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</si>
  <si>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</si>
  <si>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</si>
  <si>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</si>
  <si>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</si>
  <si>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</si>
  <si>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</si>
  <si>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</si>
  <si>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</si>
  <si>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</si>
  <si>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</si>
  <si>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</si>
  <si>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</si>
  <si>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</si>
  <si>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</si>
  <si>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</si>
  <si>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</si>
  <si>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</si>
  <si>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</si>
  <si>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</si>
  <si>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</si>
  <si>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</si>
  <si>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</si>
  <si>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</si>
  <si>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</si>
  <si>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</si>
  <si>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</si>
  <si>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</si>
  <si>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</si>
  <si>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</si>
  <si>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</si>
  <si>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</si>
  <si>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</si>
  <si>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</si>
  <si>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</si>
  <si>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</si>
  <si>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</si>
  <si>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</si>
  <si>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</si>
  <si>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</si>
  <si>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</si>
  <si>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</si>
  <si>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</si>
  <si>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</si>
  <si>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</si>
  <si>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</si>
  <si>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</si>
  <si>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</si>
  <si>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</si>
  <si>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</si>
  <si>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</si>
  <si>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</si>
  <si>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</si>
  <si>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</si>
  <si>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</si>
  <si>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</si>
  <si>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</si>
  <si>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</si>
  <si>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</si>
  <si>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</si>
  <si>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</si>
  <si>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</si>
  <si>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</si>
  <si>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</si>
  <si>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</si>
  <si>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</si>
  <si>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</si>
  <si>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</si>
  <si>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</si>
  <si>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</si>
  <si>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</si>
  <si>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</si>
  <si>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</si>
  <si>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</si>
  <si>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</si>
  <si>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</si>
  <si>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</si>
  <si>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</si>
  <si>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</si>
  <si>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</si>
  <si>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</si>
  <si>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</si>
  <si>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</si>
  <si>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</si>
  <si>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</si>
  <si>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</si>
  <si>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</si>
  <si>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</si>
  <si>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</si>
  <si>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</si>
  <si>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</si>
  <si>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</si>
  <si>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</si>
  <si>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</si>
  <si>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</si>
  <si>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</si>
  <si>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</si>
  <si>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</si>
  <si>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</si>
  <si>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</si>
  <si>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</si>
  <si>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</si>
  <si>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</si>
  <si>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</si>
  <si>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</si>
  <si>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</si>
  <si>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</si>
  <si>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</si>
  <si>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</si>
  <si>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</si>
  <si>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</si>
  <si>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</si>
  <si>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</si>
  <si>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</si>
  <si>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</si>
  <si>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</si>
  <si>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</si>
  <si>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</si>
  <si>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</si>
  <si>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</si>
  <si>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</si>
  <si>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</si>
  <si>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</si>
  <si>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</si>
  <si>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</si>
  <si>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</si>
  <si>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</si>
  <si>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</si>
  <si>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</si>
  <si>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</si>
  <si>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</si>
  <si>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</si>
  <si>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</si>
  <si>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</si>
  <si>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</si>
  <si>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</si>
  <si>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</si>
  <si>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</si>
  <si>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</si>
  <si>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</si>
  <si>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</si>
  <si>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</si>
  <si>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</si>
  <si>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</si>
  <si>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</si>
  <si>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</si>
  <si>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</si>
  <si>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</si>
  <si>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</si>
  <si>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</si>
  <si>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</si>
  <si>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</si>
  <si>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</si>
  <si>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</si>
  <si>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</si>
  <si>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</si>
  <si>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</si>
  <si>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</si>
  <si>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</si>
  <si>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</si>
  <si>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</si>
  <si>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</si>
  <si>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</si>
  <si>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</si>
  <si>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</si>
  <si>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</si>
  <si>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</si>
  <si>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</si>
  <si>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</si>
  <si>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</si>
  <si>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</si>
  <si>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</si>
  <si>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</si>
  <si>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</si>
  <si>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</si>
  <si>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</si>
  <si>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</si>
  <si>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</si>
  <si>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</si>
  <si>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</si>
  <si>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</si>
  <si>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</si>
  <si>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</si>
  <si>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</si>
  <si>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</si>
  <si>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</si>
  <si>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</si>
  <si>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</si>
  <si>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</si>
  <si>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</si>
  <si>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</si>
  <si>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</si>
  <si>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</si>
  <si>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</si>
  <si>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</si>
  <si>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</si>
  <si>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</si>
  <si>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</si>
  <si>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</si>
  <si>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</si>
  <si>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</si>
  <si>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</si>
  <si>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</si>
  <si>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</si>
  <si>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</si>
  <si>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</si>
  <si>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</si>
  <si>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</si>
  <si>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</si>
  <si>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</si>
  <si>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</si>
  <si>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</si>
  <si>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</si>
  <si>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</si>
  <si>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</si>
  <si>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</si>
  <si>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</si>
  <si>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</si>
  <si>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</si>
  <si>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</si>
  <si>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</si>
  <si>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</si>
  <si>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</si>
  <si>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</si>
  <si>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</si>
  <si>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</si>
  <si>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</si>
  <si>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</si>
  <si>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</si>
  <si>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</si>
  <si>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</si>
  <si>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</si>
  <si>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</si>
  <si>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</si>
  <si>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</si>
  <si>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</si>
  <si>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</si>
  <si>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</si>
  <si>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</si>
  <si>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</si>
  <si>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</si>
  <si>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</si>
  <si>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</si>
  <si>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</si>
  <si>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</si>
  <si>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</si>
  <si>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</si>
  <si>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</si>
  <si>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</si>
  <si>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</si>
  <si>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</si>
  <si>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</si>
  <si>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</si>
  <si>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</si>
  <si>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</si>
  <si>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</si>
  <si>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</si>
  <si>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</si>
  <si>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</si>
  <si>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</si>
  <si>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</si>
  <si>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</si>
  <si>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</si>
  <si>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</si>
  <si>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</si>
  <si>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</si>
  <si>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</si>
  <si>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</si>
  <si>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</si>
  <si>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</si>
  <si>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</si>
  <si>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</si>
  <si>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</si>
  <si>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</si>
  <si>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</si>
  <si>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</si>
  <si>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</si>
  <si>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</si>
  <si>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</si>
  <si>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</si>
  <si>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</si>
  <si>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</si>
  <si>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</si>
  <si>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</si>
  <si>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</si>
  <si>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</si>
  <si>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</si>
  <si>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</si>
  <si>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</si>
  <si>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</si>
  <si>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</si>
  <si>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</si>
  <si>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</si>
  <si>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</si>
  <si>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</si>
  <si>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</si>
  <si>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</si>
  <si>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</si>
  <si>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</si>
  <si>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</si>
  <si>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</si>
  <si>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</si>
  <si>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</si>
  <si>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</si>
  <si>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</si>
  <si>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</si>
  <si>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</si>
  <si>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</si>
  <si>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</si>
  <si>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</si>
  <si>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</si>
  <si>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</si>
  <si>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</si>
  <si>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</si>
  <si>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</si>
  <si>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</si>
  <si>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</si>
  <si>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</si>
  <si>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</si>
  <si>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</si>
  <si>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</si>
  <si>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</si>
  <si>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</si>
  <si>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</si>
  <si>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</si>
  <si>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</si>
  <si>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</si>
  <si>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</si>
  <si>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</si>
  <si>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</si>
  <si>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</si>
  <si>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</si>
  <si>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</si>
  <si>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</si>
  <si>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</si>
  <si>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</si>
  <si>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</si>
  <si>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</si>
  <si>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</si>
  <si>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</si>
  <si>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</si>
  <si>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</si>
  <si>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</si>
  <si>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</si>
  <si>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</si>
  <si>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</si>
  <si>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</si>
  <si>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</si>
  <si>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</si>
  <si>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</si>
  <si>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</si>
  <si>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</si>
  <si>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</si>
  <si>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</si>
  <si>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</si>
  <si>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</si>
  <si>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</si>
  <si>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</si>
  <si>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</si>
  <si>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</si>
  <si>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</si>
  <si>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</si>
  <si>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</si>
  <si>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</si>
  <si>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</si>
  <si>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</si>
  <si>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</si>
  <si>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</si>
  <si>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</si>
  <si>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</si>
  <si>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</si>
  <si>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</si>
  <si>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</si>
  <si>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</si>
  <si>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</si>
  <si>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</si>
  <si>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</si>
  <si>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</si>
  <si>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</si>
  <si>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</si>
  <si>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</si>
  <si>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</si>
  <si>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</si>
  <si>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</si>
  <si>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</si>
  <si>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</si>
  <si>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</si>
  <si>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</si>
  <si>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</si>
  <si>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</si>
  <si>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</si>
  <si>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</si>
  <si>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</si>
  <si>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</si>
  <si>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</si>
  <si>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</si>
  <si>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</si>
  <si>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</si>
  <si>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</si>
  <si>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</si>
  <si>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</si>
  <si>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</si>
  <si>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</si>
  <si>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</si>
  <si>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</si>
  <si>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</si>
  <si>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</si>
  <si>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</si>
  <si>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</si>
  <si>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</si>
  <si>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</si>
  <si>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</si>
  <si>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</si>
  <si>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</si>
  <si>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</si>
  <si>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</si>
  <si>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</si>
  <si>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</si>
  <si>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</si>
  <si>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</si>
  <si>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</si>
  <si>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</si>
  <si>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</si>
  <si>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</si>
  <si>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</si>
  <si>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</si>
  <si>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</si>
  <si>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</si>
  <si>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</si>
  <si>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</si>
  <si>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</si>
  <si>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</si>
  <si>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</si>
  <si>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</si>
  <si>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</si>
  <si>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</si>
  <si>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</si>
  <si>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</si>
  <si>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</si>
  <si>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</si>
  <si>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</si>
  <si>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</si>
  <si>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</si>
  <si>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</si>
  <si>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</si>
  <si>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</si>
  <si>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</si>
  <si>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</si>
  <si>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</si>
  <si>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</si>
  <si>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</si>
  <si>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</si>
  <si>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</si>
  <si>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</si>
  <si>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</si>
  <si>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</si>
  <si>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</si>
  <si>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</si>
  <si>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</si>
  <si>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</si>
  <si>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</si>
  <si>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</si>
  <si>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</si>
  <si>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</si>
  <si>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</si>
  <si>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</si>
  <si>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</si>
  <si>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</si>
  <si>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</si>
  <si>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</si>
  <si>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</si>
  <si>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</si>
  <si>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</si>
  <si>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</si>
  <si>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</si>
  <si>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</si>
  <si>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</si>
  <si>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</si>
  <si>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</si>
  <si>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</si>
  <si>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</si>
  <si>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</si>
  <si>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</si>
  <si>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</si>
  <si>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</si>
  <si>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</si>
  <si>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</si>
  <si>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</si>
  <si>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</si>
  <si>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</si>
  <si>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</si>
  <si>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</si>
  <si>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</si>
  <si>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</si>
  <si>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</si>
  <si>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</si>
  <si>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</si>
  <si>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</si>
  <si>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</si>
  <si>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</si>
  <si>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</si>
  <si>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</si>
  <si>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</si>
  <si>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</si>
  <si>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</si>
  <si>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</si>
  <si>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</si>
  <si>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</si>
  <si>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</si>
  <si>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</si>
  <si>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</si>
  <si>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</si>
  <si>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</si>
  <si>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</si>
  <si>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</si>
  <si>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</si>
  <si>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</si>
  <si>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</si>
  <si>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</si>
  <si>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</si>
  <si>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</si>
  <si>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</si>
  <si>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</si>
  <si>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</si>
  <si>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</si>
  <si>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</si>
  <si>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</si>
  <si>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</si>
  <si>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</si>
  <si>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</si>
  <si>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</si>
  <si>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</si>
  <si>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</si>
  <si>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</si>
  <si>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</si>
  <si>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</si>
  <si>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</si>
  <si>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</si>
  <si>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</si>
  <si>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</si>
  <si>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</si>
  <si>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</si>
  <si>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</si>
  <si>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</si>
  <si>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</si>
  <si>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</si>
  <si>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</si>
  <si>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</si>
  <si>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</si>
  <si>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</si>
  <si>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</si>
  <si>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</si>
  <si>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</si>
  <si>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</si>
  <si>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</si>
  <si>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</si>
  <si>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</si>
  <si>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</si>
  <si>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</si>
  <si>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</si>
  <si>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</si>
  <si>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</si>
  <si>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</si>
  <si>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</si>
  <si>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</si>
  <si>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</si>
  <si>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</si>
  <si>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</si>
  <si>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</si>
  <si>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</si>
  <si>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</si>
  <si>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</si>
  <si>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</si>
  <si>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</si>
  <si>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</si>
  <si>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</si>
  <si>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</si>
  <si>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</si>
  <si>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</si>
  <si>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</si>
  <si>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</si>
  <si>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</si>
  <si>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</si>
  <si>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</si>
  <si>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</si>
  <si>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</si>
  <si>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</si>
  <si>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</si>
  <si>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</si>
  <si>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</si>
  <si>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</si>
  <si>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</si>
  <si>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</si>
  <si>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</si>
  <si>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</si>
  <si>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</si>
  <si>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</si>
  <si>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</si>
  <si>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</si>
  <si>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</si>
  <si>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</si>
  <si>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</si>
  <si>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</si>
  <si>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</si>
  <si>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</si>
  <si>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</si>
  <si>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</si>
  <si>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</si>
  <si>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</si>
  <si>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</si>
  <si>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</si>
  <si>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</si>
  <si>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</si>
  <si>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</si>
  <si>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</si>
  <si>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</si>
  <si>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</si>
  <si>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</si>
  <si>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</si>
  <si>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</si>
  <si>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</si>
  <si>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</si>
  <si>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</si>
  <si>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</si>
  <si>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</si>
  <si>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</si>
  <si>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</si>
  <si>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</si>
  <si>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</si>
  <si>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</si>
  <si>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</si>
  <si>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</si>
  <si>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</si>
  <si>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</si>
  <si>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</si>
  <si>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</si>
  <si>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</si>
  <si>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</si>
  <si>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</si>
  <si>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</si>
  <si>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</si>
  <si>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</si>
  <si>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</si>
  <si>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</si>
  <si>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</si>
  <si>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</si>
  <si>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</si>
  <si>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</si>
  <si>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</si>
  <si>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</si>
  <si>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</si>
  <si>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</si>
  <si>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</si>
  <si>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</si>
  <si>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</si>
  <si>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</si>
  <si>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</si>
  <si>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</si>
  <si>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</si>
  <si>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</si>
  <si>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</si>
  <si>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</si>
  <si>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</si>
  <si>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</si>
  <si>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</si>
  <si>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</si>
  <si>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</si>
  <si>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</si>
  <si>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</si>
  <si>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</si>
  <si>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</si>
  <si>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</si>
  <si>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</si>
  <si>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</si>
  <si>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</si>
  <si>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</si>
  <si>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</si>
  <si>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</si>
  <si>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</si>
  <si>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</si>
  <si>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</si>
  <si>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</si>
  <si>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</si>
  <si>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</si>
  <si>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</si>
  <si>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</si>
  <si>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</si>
  <si>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</si>
  <si>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</si>
  <si>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</si>
  <si>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</si>
  <si>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</si>
  <si>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</si>
  <si>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</si>
  <si>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</si>
  <si>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</si>
  <si>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</si>
  <si>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</si>
  <si>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</si>
  <si>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</si>
  <si>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</si>
  <si>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</si>
  <si>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</si>
  <si>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</si>
  <si>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</si>
  <si>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</si>
  <si>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</si>
  <si>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</si>
  <si>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</si>
  <si>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</si>
  <si>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</si>
  <si>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</si>
  <si>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</si>
  <si>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</si>
  <si>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</si>
  <si>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</si>
  <si>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</si>
  <si>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</si>
  <si>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</si>
  <si>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</si>
  <si>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</si>
  <si>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</si>
  <si>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</si>
  <si>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</si>
  <si>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</si>
  <si>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</si>
  <si>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</si>
  <si>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</si>
  <si>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</si>
  <si>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</si>
  <si>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</si>
  <si>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</si>
  <si>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</si>
  <si>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</si>
  <si>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</si>
  <si>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</si>
  <si>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</si>
  <si>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</si>
  <si>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</si>
  <si>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</si>
  <si>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</si>
  <si>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</si>
  <si>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</si>
  <si>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</si>
  <si>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</si>
  <si>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</si>
  <si>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</si>
  <si>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</si>
  <si>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</si>
  <si>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</si>
  <si>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</si>
  <si>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</si>
  <si>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</si>
  <si>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</si>
  <si>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</si>
  <si>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</si>
  <si>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</si>
  <si>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</si>
  <si>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</si>
  <si>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</si>
  <si>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</si>
  <si>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</si>
  <si>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</si>
  <si>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</si>
  <si>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</si>
  <si>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</si>
  <si>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</si>
  <si>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</si>
  <si>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</si>
  <si>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</si>
  <si>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</si>
  <si>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</si>
  <si>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</si>
  <si>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</si>
  <si>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</si>
  <si>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</si>
  <si>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</si>
  <si>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</si>
  <si>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</si>
  <si>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</si>
  <si>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</si>
  <si>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</si>
  <si>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</si>
  <si>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</si>
  <si>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</si>
  <si>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</si>
  <si>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</si>
  <si>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</si>
  <si>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</si>
  <si>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</si>
  <si>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</si>
  <si>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</si>
  <si>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</si>
  <si>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</si>
  <si>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</si>
  <si>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</si>
  <si>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</si>
  <si>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</si>
  <si>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</si>
  <si>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</si>
  <si>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</si>
  <si>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</si>
  <si>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</si>
  <si>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</si>
  <si>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</si>
  <si>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</si>
  <si>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</si>
  <si>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</si>
  <si>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</si>
  <si>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</si>
  <si>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</si>
  <si>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</si>
  <si>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</si>
  <si>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</si>
  <si>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</si>
  <si>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</si>
  <si>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</si>
  <si>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</si>
  <si>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</si>
  <si>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</si>
  <si>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</si>
  <si>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</si>
  <si>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</si>
  <si>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</si>
  <si>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</si>
  <si>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</si>
  <si>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</si>
  <si>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</si>
  <si>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</si>
  <si>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</si>
  <si>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</si>
  <si>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</si>
  <si>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</si>
  <si>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</si>
  <si>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</si>
  <si>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</si>
  <si>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</si>
  <si>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</si>
  <si>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</si>
  <si>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</si>
  <si>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</si>
  <si>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</si>
  <si>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</si>
  <si>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</si>
  <si>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</si>
  <si>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</si>
  <si>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</si>
  <si>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</si>
  <si>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</si>
  <si>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</si>
  <si>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</si>
  <si>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</si>
  <si>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</si>
  <si>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</si>
  <si>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</si>
  <si>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</si>
  <si>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</si>
  <si>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</si>
  <si>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</si>
  <si>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</si>
  <si>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</si>
  <si>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</si>
  <si>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</si>
  <si>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</si>
  <si>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</si>
  <si>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</si>
  <si>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</si>
  <si>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</si>
  <si>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</si>
  <si>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</si>
  <si>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</si>
  <si>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</si>
  <si>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</si>
  <si>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</si>
  <si>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</si>
  <si>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</si>
  <si>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</si>
  <si>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</si>
  <si>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</si>
  <si>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</si>
  <si>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</si>
  <si>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</si>
  <si>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</si>
  <si>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</si>
  <si>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</si>
  <si>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</si>
  <si>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</si>
  <si>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</si>
  <si>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</si>
  <si>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</si>
  <si>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</si>
  <si>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</si>
  <si>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</si>
  <si>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</si>
  <si>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</si>
  <si>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</si>
  <si>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</si>
  <si>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</si>
  <si>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</si>
  <si>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</si>
  <si>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</si>
  <si>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</si>
  <si>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</si>
  <si>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</si>
  <si>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</si>
  <si>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</si>
  <si>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</si>
  <si>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</si>
  <si>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</si>
  <si>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</si>
  <si>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</si>
  <si>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</si>
  <si>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</si>
  <si>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</si>
  <si>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</si>
  <si>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</si>
  <si>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</si>
  <si>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</si>
  <si>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</si>
  <si>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</si>
  <si>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</si>
  <si>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</si>
  <si>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</si>
  <si>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</si>
  <si>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</si>
  <si>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</si>
  <si>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</si>
  <si>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</si>
  <si>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</si>
  <si>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</si>
  <si>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</si>
  <si>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</si>
  <si>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</si>
  <si>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</si>
  <si>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</si>
  <si>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</si>
  <si>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</si>
  <si>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</si>
  <si>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</si>
  <si>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</si>
  <si>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</si>
  <si>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</si>
  <si>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</si>
  <si>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</si>
  <si>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</si>
  <si>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</si>
  <si>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</si>
  <si>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</si>
  <si>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</si>
  <si>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</si>
  <si>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</si>
  <si>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</si>
  <si>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</si>
  <si>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</si>
  <si>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</si>
  <si>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</si>
  <si>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</si>
  <si>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</si>
  <si>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</si>
  <si>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</si>
  <si>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</si>
  <si>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</si>
  <si>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</si>
  <si>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</si>
  <si>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</si>
  <si>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</si>
  <si>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</si>
  <si>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</si>
  <si>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</si>
  <si>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</si>
  <si>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</si>
  <si>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</si>
  <si>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</si>
  <si>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</si>
  <si>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</si>
  <si>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</si>
  <si>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</si>
  <si>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</si>
  <si>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</si>
  <si>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</si>
  <si>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</si>
  <si>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</si>
  <si>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</si>
  <si>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</si>
  <si>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</si>
  <si>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</si>
  <si>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</si>
  <si>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</si>
  <si>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</si>
  <si>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</si>
  <si>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</si>
  <si>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</si>
  <si>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</si>
  <si>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</si>
  <si>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</si>
  <si>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</si>
  <si>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</si>
  <si>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</si>
  <si>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</si>
  <si>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</si>
  <si>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</si>
  <si>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</si>
  <si>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</si>
  <si>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</si>
  <si>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</si>
  <si>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</si>
  <si>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</si>
  <si>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</si>
  <si>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</si>
  <si>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</si>
  <si>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</si>
  <si>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</si>
  <si>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</si>
  <si>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</si>
  <si>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</si>
  <si>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</si>
  <si>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</si>
  <si>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</si>
  <si>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</si>
  <si>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</si>
  <si>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</si>
  <si>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</si>
  <si>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</si>
  <si>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</si>
  <si>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</si>
  <si>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</si>
  <si>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</si>
  <si>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</si>
  <si>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</si>
  <si>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</si>
  <si>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</si>
  <si>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</si>
  <si>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</si>
  <si>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</si>
  <si>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</si>
  <si>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</si>
  <si>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</si>
  <si>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</si>
  <si>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</si>
  <si>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</si>
  <si>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</si>
  <si>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</si>
  <si>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</si>
  <si>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</si>
  <si>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</si>
  <si>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</si>
  <si>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</si>
  <si>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</si>
  <si>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</si>
  <si>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</si>
  <si>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</si>
  <si>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</si>
  <si>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</si>
  <si>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</si>
  <si>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</si>
  <si>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</si>
  <si>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</si>
  <si>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</si>
  <si>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</si>
  <si>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</si>
  <si>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</si>
  <si>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</si>
  <si>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</si>
  <si>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</si>
  <si>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</si>
  <si>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</si>
  <si>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</si>
  <si>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</si>
  <si>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</si>
  <si>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</si>
  <si>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</si>
  <si>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</si>
  <si>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</si>
  <si>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</si>
  <si>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</si>
  <si>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</si>
  <si>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</si>
  <si>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</si>
  <si>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</si>
  <si>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</si>
  <si>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</si>
  <si>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</si>
  <si>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</si>
  <si>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</si>
  <si>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</si>
  <si>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</si>
  <si>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</si>
  <si>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</si>
  <si>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</si>
  <si>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</si>
  <si>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</si>
  <si>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</si>
  <si>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</si>
  <si>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</si>
  <si>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</si>
  <si>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</si>
  <si>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</si>
  <si>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</si>
  <si>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</si>
  <si>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</si>
  <si>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</si>
  <si>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</si>
  <si>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</si>
  <si>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</si>
  <si>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</si>
  <si>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</si>
  <si>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</si>
  <si>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</si>
  <si>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</si>
  <si>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</si>
  <si>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</si>
  <si>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</si>
  <si>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</si>
  <si>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</si>
  <si>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</si>
  <si>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</si>
  <si>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</si>
  <si>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</si>
  <si>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</si>
  <si>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</si>
  <si>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</si>
  <si>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</si>
  <si>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</si>
  <si>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</si>
  <si>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</si>
  <si>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</si>
  <si>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</si>
  <si>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</si>
  <si>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</si>
  <si>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</si>
  <si>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</si>
  <si>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</si>
  <si>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</si>
  <si>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</si>
  <si>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</si>
  <si>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</si>
  <si>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</si>
  <si>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</si>
  <si>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</si>
  <si>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</si>
  <si>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</si>
  <si>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</si>
  <si>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</si>
  <si>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</si>
  <si>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</si>
  <si>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</si>
  <si>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</si>
  <si>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</si>
  <si>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</si>
  <si>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</si>
  <si>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</si>
  <si>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</si>
  <si>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</si>
  <si>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</si>
  <si>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</si>
  <si>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</si>
  <si>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</si>
  <si>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</si>
  <si>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</si>
  <si>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</si>
  <si>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</si>
  <si>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</si>
  <si>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</si>
  <si>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</si>
  <si>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</si>
  <si>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</si>
  <si>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</si>
  <si>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</si>
  <si>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</si>
  <si>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</si>
  <si>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</si>
  <si>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</si>
  <si>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</si>
  <si>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</si>
  <si>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</si>
  <si>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</si>
  <si>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</si>
  <si>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</si>
  <si>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</si>
  <si>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</si>
  <si>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</si>
  <si>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</si>
  <si>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</si>
  <si>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</si>
  <si>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</si>
  <si>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</si>
  <si>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</si>
  <si>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</si>
  <si>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</si>
  <si>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</si>
  <si>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</si>
  <si>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</si>
  <si>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</si>
  <si>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</si>
  <si>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</si>
  <si>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</si>
  <si>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</si>
  <si>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</si>
  <si>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</si>
  <si>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</si>
  <si>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</si>
  <si>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</si>
  <si>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</si>
  <si>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</si>
  <si>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</si>
  <si>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</si>
  <si>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</si>
  <si>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</si>
  <si>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</si>
  <si>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</si>
  <si>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</si>
  <si>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</si>
  <si>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</si>
  <si>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</si>
  <si>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</si>
  <si>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</si>
  <si>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</si>
  <si>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</si>
  <si>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</si>
  <si>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</si>
  <si>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</si>
  <si>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</si>
  <si>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</si>
  <si>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</si>
  <si>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</si>
  <si>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</si>
  <si>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</si>
  <si>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</si>
  <si>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</si>
  <si>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</si>
  <si>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</si>
  <si>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</si>
  <si>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</si>
  <si>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</si>
  <si>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</si>
  <si>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</si>
  <si>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</si>
  <si>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</si>
  <si>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</si>
  <si>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</si>
  <si>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</si>
  <si>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</si>
  <si>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</si>
  <si>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</si>
  <si>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</si>
  <si>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</si>
  <si>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</si>
  <si>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</si>
  <si>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</si>
  <si>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</si>
  <si>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</si>
  <si>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</si>
  <si>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</si>
  <si>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</si>
  <si>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</si>
  <si>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</si>
  <si>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</si>
  <si>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</si>
  <si>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</si>
  <si>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</si>
  <si>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</si>
  <si>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</si>
  <si>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</si>
  <si>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</si>
  <si>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</si>
  <si>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</si>
  <si>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</si>
  <si>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</si>
  <si>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</si>
  <si>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</si>
  <si>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</si>
  <si>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</si>
  <si>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</si>
  <si>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</si>
  <si>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</si>
  <si>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</si>
  <si>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</si>
  <si>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</si>
  <si>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</si>
  <si>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</si>
  <si>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</si>
  <si>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</si>
  <si>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</si>
  <si>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</si>
  <si>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</si>
  <si>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</si>
  <si>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</si>
  <si>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</si>
  <si>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</si>
  <si>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</si>
  <si>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</si>
  <si>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</si>
  <si>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</si>
  <si>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</si>
  <si>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</si>
  <si>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</si>
  <si>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</si>
  <si>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</si>
  <si>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</si>
  <si>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</si>
  <si>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</si>
  <si>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</si>
  <si>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</si>
  <si>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</si>
  <si>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</si>
  <si>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</si>
  <si>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</si>
  <si>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</si>
  <si>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</si>
  <si>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</si>
  <si>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</si>
  <si>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</si>
  <si>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</si>
  <si>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</si>
  <si>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</si>
  <si>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</si>
  <si>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</si>
  <si>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</si>
  <si>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</si>
  <si>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</si>
  <si>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</si>
  <si>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</si>
  <si>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</si>
  <si>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</si>
  <si>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</si>
  <si>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</si>
  <si>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</si>
  <si>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</si>
  <si>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</si>
  <si>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</si>
  <si>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</si>
  <si>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</si>
  <si>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</si>
  <si>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</si>
  <si>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</si>
  <si>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</si>
  <si>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</si>
  <si>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</si>
  <si>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</si>
  <si>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</si>
  <si>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</si>
  <si>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</si>
  <si>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</si>
  <si>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</si>
  <si>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</si>
  <si>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</si>
  <si>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</si>
  <si>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</si>
  <si>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</si>
  <si>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</si>
  <si>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</si>
  <si>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</si>
  <si>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</si>
  <si>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</si>
  <si>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</si>
  <si>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</si>
  <si>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</si>
  <si>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</si>
  <si>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</si>
  <si>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</si>
  <si>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</si>
  <si>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</si>
  <si>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</si>
  <si>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</si>
  <si>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</si>
  <si>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</si>
  <si>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</si>
  <si>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</si>
  <si>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</si>
  <si>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</si>
  <si>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</si>
  <si>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</si>
  <si>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</si>
  <si>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</si>
  <si>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</si>
  <si>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</si>
  <si>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</si>
  <si>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</si>
  <si>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</si>
  <si>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</si>
  <si>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</si>
  <si>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</si>
  <si>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</si>
  <si>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</si>
  <si>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</si>
  <si>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</si>
  <si>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</si>
  <si>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</si>
  <si>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</si>
  <si>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</si>
  <si>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</si>
  <si>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</si>
  <si>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</si>
  <si>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</si>
  <si>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</si>
  <si>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</si>
  <si>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</si>
  <si>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</si>
  <si>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</si>
  <si>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</si>
  <si>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</si>
  <si>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</si>
  <si>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</si>
  <si>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</si>
  <si>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</si>
  <si>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</si>
  <si>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</si>
  <si>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</si>
  <si>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</si>
  <si>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</si>
  <si>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</si>
  <si>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</si>
  <si>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</si>
  <si>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</si>
  <si>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</si>
  <si>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</si>
  <si>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</si>
  <si>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</si>
  <si>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</si>
  <si>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</si>
  <si>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</si>
  <si>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</si>
  <si>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</si>
  <si>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</si>
  <si>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</si>
  <si>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</si>
  <si>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</si>
  <si>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</si>
  <si>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</si>
  <si>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</si>
  <si>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</si>
  <si>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</si>
  <si>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</si>
  <si>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</si>
  <si>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</si>
  <si>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</si>
  <si>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</si>
  <si>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</si>
  <si>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</si>
  <si>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</si>
  <si>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</si>
  <si>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</si>
  <si>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</si>
  <si>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</si>
  <si>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</si>
  <si>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</si>
  <si>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</si>
  <si>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</si>
  <si>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</si>
  <si>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</si>
  <si>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</si>
  <si>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</si>
  <si>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</si>
  <si>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</si>
  <si>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</si>
  <si>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</si>
  <si>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</si>
  <si>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</si>
  <si>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</si>
  <si>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</si>
  <si>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</si>
  <si>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</si>
  <si>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</si>
  <si>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</si>
  <si>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</si>
  <si>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</si>
  <si>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</si>
  <si>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</si>
  <si>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</si>
  <si>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</si>
  <si>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</si>
  <si>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</si>
  <si>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</si>
  <si>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</si>
  <si>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</si>
  <si>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</si>
  <si>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</si>
  <si>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</si>
  <si>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</si>
  <si>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</si>
  <si>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</si>
  <si>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</si>
  <si>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</si>
  <si>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</si>
  <si>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</si>
  <si>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</si>
  <si>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</si>
  <si>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</si>
  <si>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</si>
  <si>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</si>
  <si>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</si>
  <si>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</si>
  <si>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</si>
  <si>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</si>
  <si>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</si>
  <si>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</si>
  <si>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</si>
  <si>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</si>
  <si>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</si>
  <si>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</si>
  <si>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</si>
  <si>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</si>
  <si>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</si>
  <si>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</si>
  <si>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</si>
  <si>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</si>
  <si>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</si>
  <si>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</si>
  <si>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</si>
  <si>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</si>
  <si>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</si>
  <si>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</si>
  <si>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</si>
  <si>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</si>
  <si>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</si>
  <si>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</si>
  <si>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</si>
  <si>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</si>
  <si>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</si>
  <si>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</si>
  <si>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</si>
  <si>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</si>
  <si>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</si>
  <si>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</si>
  <si>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</si>
  <si>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</si>
  <si>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</si>
  <si>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</si>
  <si>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</si>
  <si>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</si>
  <si>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</si>
  <si>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</si>
  <si>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</si>
  <si>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</si>
  <si>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</si>
  <si>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</si>
  <si>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</si>
  <si>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</si>
  <si>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</si>
  <si>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</si>
  <si>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</si>
  <si>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</si>
  <si>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</si>
  <si>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</si>
  <si>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</si>
  <si>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</si>
  <si>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</si>
  <si>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</si>
  <si>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</si>
  <si>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</si>
  <si>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</si>
  <si>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</si>
  <si>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</si>
  <si>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</si>
  <si>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</si>
  <si>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</si>
  <si>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</si>
  <si>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</si>
  <si>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</si>
  <si>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</si>
  <si>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</si>
  <si>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</si>
  <si>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</si>
  <si>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</si>
  <si>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</si>
  <si>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</si>
  <si>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</si>
  <si>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</si>
  <si>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</si>
  <si>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</si>
  <si>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</si>
  <si>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</si>
  <si>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</si>
  <si>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</si>
  <si>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</si>
  <si>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</si>
  <si>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</si>
  <si>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</si>
  <si>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</si>
  <si>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</si>
  <si>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</si>
  <si>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</si>
  <si>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</si>
  <si>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</si>
  <si>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</si>
  <si>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</si>
  <si>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</si>
  <si>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</si>
  <si>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</si>
  <si>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</si>
  <si>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</si>
  <si>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</si>
  <si>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</si>
  <si>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</si>
  <si>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</si>
  <si>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</si>
  <si>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</si>
  <si>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</si>
  <si>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</si>
  <si>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</si>
  <si>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</si>
  <si>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</si>
  <si>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</si>
  <si>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</si>
  <si>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</si>
  <si>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</si>
  <si>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</si>
  <si>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</si>
  <si>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</si>
  <si>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</si>
  <si>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</si>
  <si>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</si>
  <si>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</si>
  <si>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</si>
  <si>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</si>
  <si>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</si>
  <si>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</si>
  <si>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</si>
  <si>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</si>
  <si>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</si>
  <si>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</si>
  <si>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</si>
  <si>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</si>
  <si>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</si>
  <si>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</si>
  <si>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</si>
  <si>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</si>
  <si>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</si>
  <si>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</si>
  <si>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</si>
  <si>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</si>
  <si>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</si>
  <si>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</si>
  <si>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</si>
  <si>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</si>
  <si>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</si>
  <si>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</si>
  <si>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</si>
  <si>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</si>
  <si>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</si>
  <si>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</si>
  <si>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</si>
  <si>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</si>
  <si>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</si>
  <si>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</si>
  <si>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</si>
  <si>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</si>
  <si>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</si>
  <si>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</si>
  <si>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</si>
  <si>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</si>
  <si>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</si>
  <si>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</si>
  <si>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</si>
  <si>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</si>
  <si>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</si>
  <si>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</si>
  <si>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</si>
  <si>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</si>
  <si>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</si>
  <si>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</si>
  <si>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</si>
  <si>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</si>
  <si>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</si>
  <si>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</si>
  <si>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</si>
  <si>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</si>
  <si>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</si>
  <si>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</si>
  <si>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</si>
  <si>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</si>
  <si>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</si>
  <si>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</si>
  <si>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</si>
  <si>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</si>
  <si>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</si>
  <si>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</si>
  <si>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</si>
  <si>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</si>
  <si>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</si>
  <si>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</si>
  <si>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</si>
  <si>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</si>
  <si>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</si>
  <si>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</si>
  <si>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</si>
  <si>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</si>
  <si>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</si>
  <si>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</si>
  <si>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</si>
  <si>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</si>
  <si>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</si>
  <si>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</si>
  <si>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</si>
  <si>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</si>
  <si>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</si>
  <si>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</si>
  <si>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</si>
  <si>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</si>
  <si>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</si>
  <si>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</si>
  <si>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</si>
  <si>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</si>
  <si>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</si>
  <si>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</si>
  <si>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</si>
  <si>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</si>
  <si>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</si>
  <si>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</si>
  <si>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</si>
  <si>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</si>
  <si>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</si>
  <si>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</si>
  <si>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</si>
  <si>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</si>
  <si>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</si>
  <si>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</si>
  <si>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</si>
  <si>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</si>
  <si>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</si>
  <si>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</si>
  <si>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</si>
  <si>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</si>
  <si>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</si>
  <si>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</si>
  <si>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</si>
  <si>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</si>
  <si>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</si>
  <si>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</si>
  <si>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</si>
  <si>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</si>
  <si>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</si>
  <si>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</si>
  <si>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</si>
  <si>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</si>
  <si>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</si>
  <si>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</si>
  <si>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</si>
  <si>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</si>
  <si>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</si>
  <si>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</si>
  <si>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</si>
  <si>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</si>
  <si>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</si>
  <si>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</si>
  <si>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</si>
  <si>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</si>
  <si>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</si>
  <si>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</si>
  <si>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</si>
  <si>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</si>
  <si>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</si>
  <si>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</si>
  <si>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</si>
  <si>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</si>
  <si>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</si>
  <si>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</si>
  <si>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</si>
  <si>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</si>
  <si>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</si>
  <si>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</si>
  <si>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</si>
  <si>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</si>
  <si>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</si>
  <si>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</si>
  <si>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</si>
  <si>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</si>
  <si>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</si>
  <si>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</si>
  <si>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</si>
  <si>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</si>
  <si>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</si>
  <si>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</si>
  <si>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</si>
  <si>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</si>
  <si>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</si>
  <si>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</si>
  <si>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</si>
  <si>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</si>
  <si>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</si>
  <si>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</si>
  <si>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</si>
  <si>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</si>
  <si>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</si>
  <si>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</si>
  <si>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</si>
  <si>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</si>
  <si>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</si>
  <si>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</si>
  <si>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</si>
  <si>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</si>
  <si>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</si>
  <si>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</si>
  <si>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</si>
  <si>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</si>
  <si>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</si>
  <si>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</si>
  <si>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</si>
  <si>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</si>
  <si>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</si>
  <si>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</si>
  <si>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</si>
  <si>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</si>
  <si>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</si>
  <si>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</si>
  <si>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</si>
  <si>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</si>
  <si>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</si>
  <si>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</si>
  <si>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</si>
  <si>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</si>
  <si>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</si>
  <si>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</si>
  <si>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</si>
  <si>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</si>
  <si>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</si>
  <si>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</si>
  <si>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</si>
  <si>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</si>
  <si>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</si>
  <si>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</si>
  <si>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</si>
  <si>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</si>
  <si>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</si>
  <si>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</si>
  <si>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</si>
  <si>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</si>
  <si>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</si>
  <si>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</si>
  <si>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</si>
  <si>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</si>
  <si>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</si>
  <si>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</si>
  <si>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</si>
  <si>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</si>
  <si>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</si>
  <si>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</si>
  <si>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</si>
  <si>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</si>
  <si>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</si>
  <si>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</si>
  <si>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</si>
  <si>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</si>
  <si>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</si>
  <si>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</si>
  <si>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</si>
  <si>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</si>
  <si>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</si>
  <si>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</si>
  <si>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</si>
  <si>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</si>
  <si>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</si>
  <si>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</si>
  <si>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</si>
  <si>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</si>
  <si>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</si>
  <si>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</si>
  <si>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</si>
  <si>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</si>
  <si>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</si>
  <si>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</si>
  <si>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</si>
  <si>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</si>
  <si>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</si>
  <si>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</si>
  <si>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</si>
  <si>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</si>
  <si>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</si>
  <si>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</si>
  <si>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</si>
  <si>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</si>
  <si>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</si>
  <si>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</si>
  <si>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</si>
  <si>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</si>
  <si>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</si>
  <si>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</si>
  <si>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</si>
  <si>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</si>
  <si>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</si>
  <si>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</si>
  <si>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</si>
  <si>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</si>
  <si>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</si>
  <si>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</si>
  <si>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</si>
  <si>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</si>
  <si>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</si>
  <si>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</si>
  <si>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</si>
  <si>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</si>
  <si>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</si>
  <si>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</si>
  <si>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</si>
  <si>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</si>
  <si>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</si>
  <si>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</si>
  <si>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</si>
  <si>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</si>
  <si>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</si>
  <si>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</si>
  <si>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</si>
  <si>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</si>
  <si>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</si>
  <si>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</si>
  <si>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</si>
  <si>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</si>
  <si>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</si>
  <si>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</si>
  <si>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</si>
  <si>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</si>
  <si>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</si>
  <si>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</si>
  <si>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</si>
  <si>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</si>
  <si>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</si>
  <si>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</si>
  <si>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</si>
  <si>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</si>
  <si>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</si>
  <si>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</si>
  <si>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</si>
  <si>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</si>
  <si>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</si>
  <si>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</si>
  <si>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</si>
  <si>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</si>
  <si>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</si>
  <si>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</si>
  <si>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</si>
  <si>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</si>
  <si>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</si>
  <si>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</si>
  <si>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</si>
  <si>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</si>
  <si>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</si>
  <si>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</si>
  <si>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</si>
  <si>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</si>
  <si>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</si>
  <si>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</si>
  <si>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</si>
  <si>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</si>
  <si>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</si>
  <si>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</si>
  <si>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</si>
  <si>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</si>
  <si>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</si>
  <si>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</si>
  <si>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</si>
  <si>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</si>
  <si>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</si>
  <si>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</si>
  <si>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</si>
  <si>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</si>
  <si>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</si>
  <si>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</si>
  <si>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</si>
  <si>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</si>
  <si>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</si>
  <si>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</si>
  <si>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</si>
  <si>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</si>
  <si>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</si>
  <si>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</si>
  <si>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</si>
  <si>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</si>
  <si>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</si>
  <si>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</si>
  <si>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</si>
  <si>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</si>
  <si>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</si>
  <si>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</si>
  <si>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</si>
  <si>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</si>
  <si>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</si>
  <si>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</si>
  <si>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</si>
  <si>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</si>
  <si>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</si>
  <si>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</si>
  <si>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</si>
  <si>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</si>
  <si>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</si>
  <si>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</si>
  <si>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</si>
  <si>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</si>
  <si>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</si>
  <si>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</si>
  <si>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</si>
  <si>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</si>
  <si>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</si>
  <si>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</si>
  <si>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</si>
  <si>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</si>
  <si>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</si>
  <si>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</si>
  <si>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</si>
  <si>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</si>
  <si>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</si>
  <si>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</si>
  <si>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</si>
  <si>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</si>
  <si>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</si>
  <si>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</si>
  <si>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</si>
  <si>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</si>
  <si>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</si>
  <si>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</si>
  <si>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</si>
  <si>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</si>
  <si>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</si>
  <si>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</si>
  <si>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</si>
  <si>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</si>
  <si>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</si>
  <si>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</si>
  <si>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</si>
  <si>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</si>
  <si>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</si>
  <si>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</si>
  <si>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</si>
  <si>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</si>
  <si>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</si>
  <si>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</si>
  <si>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</si>
  <si>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</si>
  <si>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</si>
  <si>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</si>
  <si>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</si>
  <si>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</si>
  <si>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</si>
  <si>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</si>
  <si>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</si>
  <si>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</si>
  <si>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</si>
  <si>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</si>
  <si>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</si>
  <si>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</si>
  <si>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</si>
  <si>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</si>
  <si>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</si>
  <si>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</si>
  <si>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</si>
  <si>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</si>
  <si>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</si>
  <si>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</si>
  <si>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</si>
  <si>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</si>
  <si>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</si>
  <si>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</si>
  <si>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</si>
  <si>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</si>
  <si>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</si>
  <si>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</si>
  <si>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</si>
  <si>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</si>
  <si>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</si>
  <si>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</si>
  <si>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</si>
  <si>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</si>
  <si>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</si>
  <si>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</si>
  <si>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</si>
  <si>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</si>
  <si>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</si>
  <si>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</si>
  <si>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</si>
  <si>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</si>
  <si>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</si>
  <si>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</si>
  <si>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</si>
  <si>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</si>
  <si>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</si>
  <si>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</si>
  <si>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</si>
  <si>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</si>
  <si>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</si>
  <si>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</si>
  <si>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</si>
  <si>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</si>
  <si>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</si>
  <si>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</si>
  <si>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</si>
  <si>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</si>
  <si>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</si>
  <si>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</si>
  <si>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</si>
  <si>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</si>
  <si>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</si>
  <si>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</si>
  <si>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</si>
  <si>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</si>
  <si>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</si>
  <si>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</si>
  <si>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</si>
  <si>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</si>
  <si>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</si>
  <si>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</si>
  <si>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</si>
  <si>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</si>
  <si>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</si>
  <si>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</si>
  <si>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</si>
  <si>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</si>
  <si>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</si>
  <si>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</si>
  <si>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</si>
  <si>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</si>
  <si>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</si>
  <si>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</si>
  <si>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</si>
  <si>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</si>
  <si>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</si>
  <si>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</si>
  <si>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</si>
  <si>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</si>
  <si>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</si>
  <si>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</si>
  <si>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</si>
  <si>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</si>
  <si>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</si>
  <si>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</si>
  <si>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</si>
  <si>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</si>
  <si>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</si>
  <si>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</si>
  <si>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</si>
  <si>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</si>
  <si>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</si>
  <si>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</si>
  <si>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</si>
  <si>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</si>
  <si>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</si>
  <si>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</si>
  <si>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</si>
  <si>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</si>
  <si>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</si>
  <si>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</si>
  <si>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</si>
  <si>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</si>
  <si>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</si>
  <si>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</si>
  <si>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</si>
  <si>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</si>
  <si>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</si>
  <si>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</si>
  <si>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</si>
  <si>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</si>
  <si>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</si>
  <si>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</si>
  <si>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</si>
  <si>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</si>
  <si>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</si>
  <si>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</si>
  <si>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</si>
  <si>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</si>
  <si>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</si>
  <si>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</si>
  <si>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</si>
  <si>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</si>
  <si>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</si>
  <si>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</si>
  <si>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</si>
  <si>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</si>
  <si>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</si>
  <si>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</si>
  <si>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</si>
  <si>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</si>
  <si>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</si>
  <si>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</si>
  <si>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</si>
  <si>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</si>
  <si>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</si>
  <si>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</si>
  <si>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</si>
  <si>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</si>
  <si>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</si>
  <si>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</si>
  <si>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</si>
  <si>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</si>
  <si>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</si>
  <si>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</si>
  <si>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</si>
  <si>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</si>
  <si>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</si>
  <si>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</si>
  <si>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</si>
  <si>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</si>
  <si>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</si>
  <si>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</si>
  <si>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</si>
  <si>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</si>
  <si>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</si>
  <si>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</si>
  <si>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</si>
  <si>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</si>
  <si>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</si>
  <si>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</si>
  <si>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</si>
  <si>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</si>
  <si>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</si>
  <si>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</si>
  <si>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</si>
  <si>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</si>
  <si>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</si>
  <si>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</si>
  <si>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</si>
  <si>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</si>
  <si>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</si>
  <si>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</si>
  <si>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</si>
  <si>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</si>
  <si>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</si>
  <si>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</si>
  <si>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</si>
  <si>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</si>
  <si>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</si>
  <si>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</si>
  <si>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</si>
  <si>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</si>
  <si>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</si>
  <si>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</si>
  <si>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</si>
  <si>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</si>
  <si>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</si>
  <si>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</si>
  <si>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</si>
  <si>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</si>
  <si>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</si>
  <si>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</si>
  <si>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</si>
  <si>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</si>
  <si>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</si>
  <si>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</si>
  <si>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</si>
  <si>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</si>
  <si>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</si>
  <si>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</si>
  <si>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</si>
  <si>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</si>
  <si>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</si>
  <si>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</si>
  <si>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</si>
  <si>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</si>
  <si>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</si>
  <si>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</si>
  <si>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</si>
  <si>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</si>
  <si>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</si>
  <si>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</si>
  <si>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</si>
  <si>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</si>
  <si>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</si>
  <si>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</si>
  <si>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</si>
  <si>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</si>
  <si>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</si>
  <si>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</si>
  <si>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</si>
  <si>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</si>
  <si>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</si>
  <si>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</si>
  <si>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</si>
  <si>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</si>
  <si>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</si>
  <si>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</si>
  <si>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</si>
  <si>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</si>
  <si>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</si>
  <si>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</si>
  <si>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</si>
  <si>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</si>
  <si>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</si>
  <si>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</si>
  <si>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</si>
  <si>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</si>
  <si>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</si>
  <si>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</si>
  <si>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</si>
  <si>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</si>
  <si>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</si>
  <si>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</si>
  <si>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</si>
  <si>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</si>
  <si>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</si>
  <si>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</si>
  <si>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</si>
  <si>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</si>
  <si>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</si>
  <si>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</si>
  <si>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</si>
  <si>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</si>
  <si>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</si>
  <si>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</si>
  <si>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</si>
  <si>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</si>
  <si>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</si>
  <si>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</si>
  <si>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</si>
  <si>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</si>
  <si>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</si>
  <si>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</si>
  <si>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</si>
  <si>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</si>
  <si>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</si>
  <si>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</si>
  <si>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</si>
  <si>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</si>
  <si>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</si>
  <si>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</si>
  <si>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</si>
  <si>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</si>
  <si>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</si>
  <si>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</si>
  <si>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</si>
  <si>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</si>
  <si>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</si>
  <si>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</si>
  <si>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</si>
  <si>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</si>
  <si>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</si>
  <si>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</si>
  <si>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</si>
  <si>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</si>
  <si>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</si>
  <si>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</si>
  <si>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</si>
  <si>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</si>
  <si>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</si>
  <si>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</si>
  <si>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</si>
  <si>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</si>
  <si>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</si>
  <si>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</si>
  <si>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</si>
  <si>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</si>
  <si>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</si>
  <si>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</si>
  <si>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</si>
  <si>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</si>
  <si>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</si>
  <si>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</si>
  <si>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</si>
  <si>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</si>
  <si>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</si>
  <si>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</si>
  <si>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</si>
  <si>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</si>
  <si>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</si>
  <si>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</si>
  <si>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</si>
  <si>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</si>
  <si>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</si>
  <si>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</si>
  <si>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</si>
  <si>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</si>
  <si>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</si>
  <si>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</si>
  <si>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</si>
  <si>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</si>
  <si>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</si>
  <si>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</si>
  <si>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</si>
  <si>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</si>
  <si>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</si>
  <si>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</si>
  <si>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</si>
  <si>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</si>
  <si>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</si>
  <si>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</si>
  <si>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</si>
  <si>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</si>
  <si>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</si>
  <si>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</si>
  <si>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</si>
  <si>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</si>
  <si>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</si>
  <si>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</si>
  <si>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</si>
  <si>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</si>
  <si>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</si>
  <si>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</si>
  <si>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</si>
  <si>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</si>
  <si>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</si>
  <si>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</si>
  <si>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</si>
  <si>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</si>
  <si>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</si>
  <si>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</si>
  <si>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</si>
  <si>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</si>
  <si>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</si>
  <si>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</si>
  <si>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</si>
  <si>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</si>
  <si>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</si>
  <si>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</si>
  <si>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</si>
  <si>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</si>
  <si>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</si>
  <si>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</si>
  <si>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</si>
  <si>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</si>
  <si>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</si>
  <si>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</si>
  <si>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</si>
  <si>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</si>
  <si>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</si>
  <si>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</si>
  <si>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</si>
  <si>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</si>
  <si>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</si>
  <si>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</si>
  <si>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</si>
  <si>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</si>
  <si>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</si>
  <si>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</si>
  <si>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</si>
  <si>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</si>
  <si>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</si>
  <si>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</si>
  <si>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</si>
  <si>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</si>
  <si>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</si>
  <si>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</si>
  <si>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</si>
  <si>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</si>
  <si>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</si>
  <si>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</si>
  <si>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</si>
  <si>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</si>
  <si>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</si>
  <si>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</si>
  <si>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</si>
  <si>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</si>
  <si>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</si>
  <si>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</si>
  <si>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</si>
  <si>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</si>
  <si>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</si>
  <si>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</si>
  <si>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</si>
  <si>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</si>
  <si>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</si>
  <si>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</si>
  <si>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</si>
  <si>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</si>
  <si>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</si>
  <si>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</si>
  <si>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</si>
  <si>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</si>
  <si>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</si>
  <si>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</si>
  <si>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</si>
  <si>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</si>
  <si>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</si>
  <si>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</si>
  <si>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</si>
  <si>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</si>
  <si>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</si>
  <si>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</si>
  <si>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</si>
  <si>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</si>
  <si>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</si>
  <si>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</si>
  <si>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</si>
  <si>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</si>
  <si>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</si>
  <si>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</si>
  <si>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</si>
  <si>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</si>
  <si>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</si>
  <si>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</si>
  <si>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</si>
  <si>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</si>
  <si>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</si>
  <si>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</si>
  <si>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</si>
  <si>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</si>
  <si>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</si>
  <si>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</si>
  <si>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</si>
  <si>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</si>
  <si>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</si>
  <si>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</si>
  <si>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</si>
  <si>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</si>
  <si>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</si>
  <si>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</si>
  <si>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</si>
  <si>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</si>
  <si>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</si>
  <si>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</si>
  <si>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</si>
  <si>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</si>
  <si>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</si>
  <si>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</si>
  <si>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</si>
  <si>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</si>
  <si>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</si>
  <si>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</si>
  <si>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</si>
  <si>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</si>
  <si>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</si>
  <si>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</si>
  <si>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</si>
  <si>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</si>
  <si>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</si>
  <si>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</si>
  <si>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</si>
  <si>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</si>
  <si>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</si>
  <si>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</si>
  <si>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</si>
  <si>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</si>
  <si>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</si>
  <si>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</si>
  <si>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</si>
  <si>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</si>
  <si>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</si>
  <si>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</si>
  <si>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</si>
  <si>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</si>
  <si>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</si>
  <si>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</si>
  <si>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</si>
  <si>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</si>
  <si>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</si>
  <si>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</si>
  <si>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</si>
  <si>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</si>
  <si>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</si>
  <si>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</si>
  <si>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</si>
  <si>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</si>
  <si>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</si>
  <si>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</si>
  <si>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</si>
  <si>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</si>
  <si>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</si>
  <si>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</si>
  <si>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</si>
  <si>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</si>
  <si>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</si>
  <si>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</si>
  <si>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</si>
  <si>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</si>
  <si>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</si>
  <si>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</si>
  <si>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</si>
  <si>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</si>
  <si>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</si>
  <si>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</si>
  <si>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</si>
  <si>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</si>
  <si>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</si>
  <si>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</si>
  <si>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</si>
  <si>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</si>
  <si>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</si>
  <si>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</si>
  <si>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</si>
  <si>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</si>
  <si>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</si>
  <si>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</si>
  <si>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</si>
  <si>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</si>
  <si>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</si>
  <si>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</si>
  <si>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</si>
  <si>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</si>
  <si>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</si>
  <si>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</si>
  <si>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</si>
  <si>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</si>
  <si>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</si>
  <si>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</si>
  <si>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</si>
  <si>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</si>
  <si>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</si>
  <si>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</si>
  <si>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</si>
  <si>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</si>
  <si>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</si>
  <si>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</si>
  <si>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</si>
  <si>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</si>
  <si>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</si>
  <si>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</si>
  <si>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</si>
  <si>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</si>
  <si>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</si>
  <si>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</si>
  <si>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</si>
  <si>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</si>
  <si>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</si>
  <si>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</si>
  <si>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</si>
  <si>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</si>
  <si>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</si>
  <si>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</si>
  <si>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</si>
  <si>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</si>
  <si>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</si>
  <si>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</si>
  <si>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</si>
  <si>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</si>
  <si>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</si>
  <si>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</si>
  <si>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</si>
  <si>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</si>
  <si>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</si>
  <si>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</si>
  <si>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</si>
  <si>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</si>
  <si>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</si>
  <si>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</si>
  <si>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</si>
  <si>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</si>
  <si>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</si>
  <si>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</si>
  <si>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</si>
  <si>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</si>
  <si>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</si>
  <si>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</si>
  <si>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</si>
  <si>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</si>
  <si>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</si>
  <si>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</si>
  <si>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</si>
  <si>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</si>
  <si>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</si>
  <si>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</si>
  <si>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</si>
  <si>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</si>
  <si>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</si>
  <si>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</si>
  <si>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</si>
  <si>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</si>
  <si>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</si>
  <si>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</si>
  <si>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</si>
  <si>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</si>
  <si>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</si>
  <si>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</si>
  <si>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</si>
  <si>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</si>
  <si>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</si>
  <si>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</si>
  <si>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</si>
  <si>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</si>
  <si>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</si>
  <si>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</si>
  <si>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</si>
  <si>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</si>
  <si>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</si>
  <si>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</si>
  <si>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</si>
  <si>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</si>
  <si>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</si>
  <si>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</si>
  <si>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</si>
  <si>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</si>
  <si>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</si>
  <si>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</si>
  <si>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</si>
  <si>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</si>
  <si>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</si>
  <si>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</si>
  <si>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</si>
  <si>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</si>
  <si>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</si>
  <si>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</si>
  <si>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</si>
  <si>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</si>
  <si>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</si>
  <si>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</si>
  <si>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</si>
  <si>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</si>
  <si>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</si>
  <si>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</si>
  <si>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</si>
  <si>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</si>
  <si>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</si>
  <si>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</si>
  <si>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</si>
  <si>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</si>
  <si>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</si>
  <si>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</si>
  <si>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</si>
  <si>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</si>
  <si>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</si>
  <si>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</si>
  <si>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</si>
  <si>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</si>
  <si>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</si>
  <si>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</si>
  <si>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</si>
  <si>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</si>
  <si>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</si>
  <si>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</si>
  <si>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</si>
  <si>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</si>
  <si>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</si>
  <si>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</si>
  <si>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</si>
  <si>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</si>
  <si>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</si>
  <si>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</si>
  <si>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</si>
  <si>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</si>
  <si>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</si>
  <si>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</si>
  <si>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</si>
  <si>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</si>
  <si>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</si>
  <si>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</si>
  <si>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</si>
  <si>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</si>
  <si>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</si>
  <si>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</si>
  <si>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</si>
  <si>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</si>
  <si>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</si>
  <si>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</si>
  <si>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</si>
  <si>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</si>
  <si>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</si>
  <si>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</si>
  <si>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</si>
  <si>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</si>
  <si>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</si>
  <si>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</si>
  <si>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</si>
  <si>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</si>
  <si>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</si>
  <si>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</si>
  <si>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</si>
  <si>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</si>
  <si>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</si>
  <si>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</si>
  <si>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</si>
  <si>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</si>
  <si>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</si>
  <si>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</si>
  <si>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</si>
  <si>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</si>
  <si>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</si>
  <si>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</si>
  <si>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</si>
  <si>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</si>
  <si>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</si>
  <si>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</si>
  <si>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</si>
  <si>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</si>
  <si>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</si>
  <si>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</si>
  <si>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</si>
  <si>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</si>
  <si>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</si>
  <si>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</si>
  <si>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</si>
  <si>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</si>
  <si>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</si>
  <si>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</si>
  <si>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</si>
  <si>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</si>
  <si>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</si>
  <si>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</si>
  <si>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</si>
  <si>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</si>
  <si>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</si>
  <si>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</si>
  <si>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</si>
  <si>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</si>
  <si>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</si>
  <si>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</si>
  <si>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</si>
  <si>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</si>
  <si>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</si>
  <si>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</si>
  <si>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</si>
  <si>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</si>
  <si>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</si>
  <si>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</si>
  <si>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</si>
  <si>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</si>
  <si>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</si>
  <si>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</si>
  <si>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</si>
  <si>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</si>
  <si>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</si>
  <si>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</si>
  <si>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</si>
  <si>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</si>
  <si>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</si>
  <si>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</si>
  <si>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</si>
  <si>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</si>
  <si>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</si>
  <si>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</si>
  <si>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</si>
  <si>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</si>
  <si>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</si>
  <si>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</si>
  <si>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</si>
  <si>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</si>
  <si>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</si>
  <si>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</si>
  <si>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</si>
  <si>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</si>
  <si>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</si>
  <si>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</si>
  <si>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</si>
  <si>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</si>
  <si>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</si>
  <si>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</si>
  <si>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</si>
  <si>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</si>
  <si>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</si>
  <si>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</si>
  <si>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</si>
  <si>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</si>
  <si>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</si>
  <si>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</si>
  <si>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</si>
  <si>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</si>
  <si>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</si>
  <si>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</si>
  <si>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</si>
  <si>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</si>
  <si>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</si>
  <si>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</si>
  <si>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</si>
  <si>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</si>
  <si>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</si>
  <si>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</si>
  <si>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</si>
  <si>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</si>
  <si>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</si>
  <si>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</si>
  <si>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</si>
  <si>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</si>
  <si>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</si>
  <si>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</si>
  <si>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</si>
  <si>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</si>
  <si>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</si>
  <si>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</si>
  <si>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</si>
  <si>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</si>
  <si>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</si>
  <si>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</si>
  <si>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</si>
  <si>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</si>
  <si>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</si>
  <si>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</si>
  <si>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</si>
  <si>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</si>
  <si>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</si>
  <si>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</si>
  <si>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</si>
  <si>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</si>
  <si>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</si>
  <si>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</si>
  <si>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</si>
  <si>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</si>
  <si>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</si>
  <si>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</si>
  <si>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</si>
  <si>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</si>
  <si>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</si>
  <si>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</si>
  <si>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</si>
  <si>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</si>
  <si>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</si>
  <si>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</si>
  <si>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</si>
  <si>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</si>
  <si>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</si>
  <si>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</si>
  <si>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</si>
  <si>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</si>
  <si>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</si>
  <si>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</si>
  <si>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</si>
  <si>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</si>
  <si>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</si>
  <si>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</si>
  <si>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</si>
  <si>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</si>
  <si>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</si>
  <si>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</si>
  <si>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</si>
  <si>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</si>
  <si>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</si>
  <si>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</si>
  <si>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</si>
  <si>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</si>
  <si>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</si>
  <si>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</si>
  <si>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</si>
  <si>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</si>
  <si>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</si>
  <si>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</si>
  <si>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</si>
  <si>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</si>
  <si>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</si>
  <si>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</si>
  <si>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</si>
  <si>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</si>
  <si>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</si>
  <si>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</si>
  <si>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</si>
  <si>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</si>
  <si>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</si>
  <si>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</si>
  <si>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</si>
  <si>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</si>
  <si>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</si>
  <si>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</si>
  <si>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</si>
  <si>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</si>
  <si>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</si>
  <si>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</si>
  <si>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</si>
  <si>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</si>
  <si>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</si>
  <si>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</si>
  <si>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</si>
  <si>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</si>
  <si>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</si>
  <si>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</si>
  <si>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</si>
  <si>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</si>
  <si>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</si>
  <si>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</si>
  <si>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</si>
  <si>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</si>
  <si>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</si>
  <si>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</si>
  <si>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</si>
  <si>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</si>
  <si>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</si>
  <si>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</si>
  <si>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</si>
  <si>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</si>
  <si>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</si>
  <si>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</si>
  <si>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</si>
  <si>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</si>
  <si>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</si>
  <si>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</si>
  <si>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</si>
  <si>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</si>
  <si>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</si>
  <si>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</si>
  <si>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</si>
  <si>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</si>
  <si>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</si>
  <si>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</si>
  <si>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</si>
  <si>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</si>
  <si>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</si>
  <si>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</si>
  <si>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</si>
  <si>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</si>
  <si>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</si>
  <si>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</si>
  <si>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</si>
  <si>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</si>
  <si>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</si>
  <si>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</si>
  <si>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</si>
  <si>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</si>
  <si>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</si>
  <si>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</si>
  <si>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</si>
  <si>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</si>
  <si>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</si>
  <si>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</si>
  <si>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</si>
  <si>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</si>
  <si>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</si>
  <si>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</si>
  <si>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</si>
  <si>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</si>
  <si>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</si>
  <si>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</si>
  <si>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</si>
  <si>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</si>
  <si>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</si>
  <si>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</si>
  <si>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</si>
  <si>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</si>
  <si>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</si>
  <si>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</si>
  <si>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</si>
  <si>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</si>
  <si>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</si>
  <si>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</si>
  <si>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</si>
  <si>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</si>
  <si>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</si>
  <si>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</si>
  <si>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</si>
  <si>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</si>
  <si>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</si>
  <si>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</si>
  <si>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</si>
  <si>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</si>
  <si>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</si>
  <si>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</si>
  <si>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</si>
  <si>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</si>
  <si>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</si>
  <si>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</si>
  <si>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</si>
  <si>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</si>
  <si>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</si>
  <si>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</si>
  <si>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</si>
  <si>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</si>
  <si>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</si>
  <si>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</si>
  <si>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</si>
  <si>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</si>
  <si>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</si>
  <si>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</si>
  <si>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</si>
  <si>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</si>
  <si>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</si>
  <si>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</si>
  <si>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</si>
  <si>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</si>
  <si>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</si>
  <si>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</si>
  <si>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</si>
  <si>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</si>
  <si>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</si>
  <si>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</si>
  <si>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</si>
  <si>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</si>
  <si>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</si>
  <si>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</si>
  <si>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</si>
  <si>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</si>
  <si>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</si>
  <si>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</si>
  <si>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</si>
  <si>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</si>
  <si>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</si>
  <si>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</si>
  <si>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</si>
  <si>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</si>
  <si>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</si>
  <si>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</si>
  <si>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</si>
  <si>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</si>
  <si>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</si>
  <si>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</si>
  <si>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</si>
  <si>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</si>
  <si>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</si>
  <si>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</si>
  <si>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</si>
  <si>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</si>
  <si>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</si>
  <si>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</si>
  <si>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</si>
  <si>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</si>
  <si>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</si>
  <si>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</si>
  <si>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</si>
  <si>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</si>
  <si>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</si>
  <si>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</si>
  <si>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</si>
  <si>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</si>
  <si>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</si>
  <si>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</si>
  <si>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</si>
  <si>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</si>
  <si>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</si>
  <si>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</si>
  <si>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</si>
  <si>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</si>
  <si>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</si>
  <si>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</si>
  <si>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</si>
  <si>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</si>
  <si>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</si>
  <si>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</si>
  <si>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</si>
  <si>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</si>
  <si>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</si>
  <si>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</si>
  <si>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</si>
  <si>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</si>
  <si>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</si>
  <si>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</si>
  <si>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</si>
  <si>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</si>
  <si>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</si>
  <si>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</si>
  <si>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</si>
  <si>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</si>
  <si>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</si>
  <si>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</si>
  <si>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</si>
  <si>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</si>
  <si>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</si>
  <si>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</si>
  <si>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</si>
  <si>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</si>
  <si>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</si>
  <si>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</si>
  <si>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</si>
  <si>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</si>
  <si>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</si>
  <si>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</si>
  <si>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</si>
  <si>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</si>
  <si>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</si>
  <si>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</si>
  <si>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</si>
  <si>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</si>
  <si>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</si>
  <si>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</si>
  <si>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</si>
  <si>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</si>
  <si>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</si>
  <si>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</si>
  <si>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</si>
  <si>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</si>
  <si>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</si>
  <si>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</si>
  <si>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</si>
  <si>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</si>
  <si>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</si>
  <si>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</si>
  <si>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</si>
  <si>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</si>
  <si>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</si>
  <si>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</si>
  <si>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</si>
  <si>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</si>
  <si>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</si>
  <si>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</si>
  <si>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</si>
  <si>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</si>
  <si>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</si>
  <si>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</si>
  <si>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</si>
  <si>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</si>
  <si>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</si>
  <si>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</si>
  <si>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</si>
  <si>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</si>
  <si>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</si>
  <si>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</si>
  <si>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</si>
  <si>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</si>
  <si>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</si>
  <si>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</si>
  <si>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</si>
  <si>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</si>
  <si>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</si>
  <si>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</si>
  <si>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</si>
  <si>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</si>
  <si>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</si>
  <si>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</si>
  <si>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</si>
  <si>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</si>
  <si>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</si>
  <si>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</si>
  <si>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</si>
  <si>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</si>
  <si>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</si>
  <si>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</si>
  <si>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</si>
  <si>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</si>
  <si>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</si>
  <si>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</si>
  <si>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</si>
  <si>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</si>
  <si>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</si>
  <si>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</si>
  <si>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</si>
  <si>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</si>
  <si>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</si>
  <si>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</si>
  <si>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</si>
  <si>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</si>
  <si>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</si>
  <si>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</si>
  <si>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</si>
  <si>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</si>
  <si>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</si>
  <si>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</si>
  <si>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</si>
  <si>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</si>
  <si>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</si>
  <si>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</si>
  <si>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</si>
  <si>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</si>
  <si>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</si>
  <si>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</si>
  <si>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</si>
  <si>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</si>
  <si>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</si>
  <si>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</si>
  <si>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</si>
  <si>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</si>
  <si>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</si>
  <si>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</si>
  <si>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</si>
  <si>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</si>
  <si>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</si>
  <si>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</si>
  <si>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</si>
  <si>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</si>
  <si>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</si>
  <si>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</si>
  <si>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</si>
  <si>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</si>
  <si>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</si>
  <si>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</si>
  <si>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</si>
  <si>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</si>
  <si>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</si>
  <si>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</si>
  <si>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</si>
  <si>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</si>
  <si>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</si>
  <si>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</si>
  <si>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</si>
  <si>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</si>
  <si>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</si>
  <si>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</si>
  <si>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</si>
  <si>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</si>
  <si>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</si>
  <si>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</si>
  <si>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</si>
  <si>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</si>
  <si>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</si>
  <si>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</si>
  <si>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</si>
  <si>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</si>
  <si>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</si>
  <si>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</si>
  <si>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</si>
  <si>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</si>
  <si>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</si>
  <si>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</si>
  <si>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</si>
  <si>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</si>
  <si>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</si>
  <si>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</si>
  <si>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</si>
  <si>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</si>
  <si>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</si>
  <si>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</si>
  <si>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</si>
  <si>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</si>
  <si>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</si>
  <si>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</si>
  <si>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</si>
  <si>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</si>
  <si>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</si>
  <si>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</si>
  <si>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</si>
  <si>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</si>
  <si>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</si>
  <si>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</si>
  <si>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</si>
  <si>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</si>
  <si>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</si>
  <si>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</si>
  <si>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</si>
  <si>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</si>
  <si>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</si>
  <si>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</si>
  <si>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</si>
  <si>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</si>
  <si>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</si>
  <si>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</si>
  <si>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</si>
  <si>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</si>
  <si>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</si>
  <si>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</si>
  <si>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</si>
  <si>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</si>
  <si>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</si>
  <si>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</si>
  <si>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</si>
  <si>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</si>
  <si>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</si>
  <si>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</si>
  <si>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</si>
  <si>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</si>
  <si>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</si>
  <si>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</si>
  <si>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</si>
  <si>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</si>
  <si>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</si>
  <si>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</si>
  <si>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</si>
  <si>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</si>
  <si>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</si>
  <si>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</si>
  <si>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</si>
  <si>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</si>
  <si>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</si>
  <si>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</si>
  <si>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</si>
  <si>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</si>
  <si>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</si>
  <si>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</si>
  <si>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</si>
  <si>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</si>
  <si>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</si>
  <si>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</si>
  <si>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</si>
  <si>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</si>
  <si>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</si>
  <si>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</si>
  <si>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</si>
  <si>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</si>
  <si>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</si>
  <si>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</si>
  <si>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</si>
  <si>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</si>
  <si>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</si>
  <si>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</si>
  <si>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</si>
  <si>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</si>
  <si>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</si>
  <si>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</si>
  <si>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</si>
  <si>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</si>
  <si>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</si>
  <si>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</si>
  <si>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</si>
  <si>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</si>
  <si>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</si>
  <si>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</si>
  <si>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</si>
  <si>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</si>
  <si>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</si>
  <si>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</si>
  <si>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</si>
  <si>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</si>
  <si>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</si>
  <si>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</si>
  <si>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</si>
  <si>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</si>
  <si>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</si>
  <si>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</si>
  <si>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</si>
  <si>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</si>
  <si>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</si>
  <si>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</si>
  <si>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</si>
  <si>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</si>
  <si>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</si>
  <si>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</si>
  <si>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</si>
  <si>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</si>
  <si>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</si>
  <si>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</si>
  <si>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</si>
  <si>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</si>
  <si>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</si>
  <si>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</si>
  <si>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</si>
  <si>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</si>
  <si>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</si>
  <si>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</si>
  <si>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</si>
  <si>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</si>
  <si>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</si>
  <si>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</si>
  <si>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</si>
  <si>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</si>
  <si>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</si>
  <si>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</si>
  <si>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</si>
  <si>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</si>
  <si>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</si>
  <si>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</si>
  <si>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</si>
  <si>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</si>
  <si>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</si>
  <si>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</si>
  <si>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</si>
  <si>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</si>
  <si>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</si>
  <si>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</si>
  <si>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</si>
  <si>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</si>
  <si>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</si>
  <si>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</si>
  <si>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</si>
  <si>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</si>
  <si>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</si>
  <si>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</si>
  <si>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</si>
  <si>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</si>
  <si>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</si>
  <si>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</si>
  <si>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</si>
  <si>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</si>
  <si>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</si>
  <si>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</si>
  <si>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</si>
  <si>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</si>
  <si>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</si>
  <si>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</si>
  <si>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</si>
  <si>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</si>
  <si>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</si>
  <si>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</si>
  <si>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</si>
  <si>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</si>
  <si>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</si>
  <si>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</si>
  <si>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</si>
  <si>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</si>
  <si>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</si>
  <si>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</si>
  <si>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</si>
  <si>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</si>
  <si>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</si>
  <si>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</si>
  <si>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</si>
  <si>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</si>
  <si>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</si>
  <si>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</si>
  <si>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</si>
  <si>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</si>
  <si>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</si>
  <si>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</si>
  <si>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</si>
  <si>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</si>
  <si>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</si>
  <si>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</si>
  <si>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</si>
  <si>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</si>
  <si>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</si>
  <si>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</si>
  <si>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</si>
  <si>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</si>
  <si>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</si>
  <si>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</si>
  <si>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</si>
  <si>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</si>
  <si>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</si>
  <si>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</si>
  <si>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</si>
  <si>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</si>
  <si>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</si>
  <si>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</si>
  <si>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</si>
  <si>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</si>
  <si>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</si>
  <si>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</si>
  <si>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</si>
  <si>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</si>
  <si>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</si>
  <si>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</si>
  <si>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</si>
  <si>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</si>
  <si>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</si>
  <si>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</si>
  <si>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</si>
  <si>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</si>
  <si>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</si>
  <si>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</si>
  <si>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</si>
  <si>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</si>
  <si>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</si>
  <si>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</si>
  <si>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</si>
  <si>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</si>
  <si>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</si>
  <si>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</si>
  <si>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</si>
  <si>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</si>
  <si>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</si>
  <si>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</si>
  <si>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</si>
  <si>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</si>
  <si>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</si>
  <si>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</si>
  <si>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</si>
  <si>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</si>
  <si>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</si>
  <si>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</si>
  <si>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</si>
  <si>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</si>
  <si>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</si>
  <si>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</si>
  <si>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</si>
  <si>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</si>
  <si>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</si>
  <si>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</si>
  <si>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</si>
  <si>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</si>
  <si>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</si>
  <si>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</si>
  <si>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</si>
  <si>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</si>
  <si>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</si>
  <si>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</si>
  <si>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</si>
  <si>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</si>
  <si>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</si>
  <si>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</si>
  <si>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</si>
  <si>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</si>
  <si>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</si>
  <si>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</si>
  <si>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</si>
  <si>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</si>
  <si>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</si>
  <si>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</si>
  <si>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</si>
  <si>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</si>
  <si>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</si>
  <si>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</si>
  <si>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</si>
  <si>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</si>
  <si>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</si>
  <si>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</si>
  <si>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</si>
  <si>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</si>
  <si>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</si>
  <si>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</si>
  <si>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</si>
  <si>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</si>
  <si>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</si>
  <si>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</si>
  <si>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</si>
  <si>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</si>
  <si>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</si>
  <si>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</si>
  <si>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</si>
  <si>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</si>
  <si>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</si>
  <si>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</si>
  <si>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</si>
  <si>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</si>
  <si>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</si>
  <si>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</si>
  <si>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</si>
  <si>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</si>
  <si>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</si>
  <si>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</si>
  <si>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</si>
  <si>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</si>
  <si>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</si>
  <si>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</si>
  <si>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</si>
  <si>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</si>
  <si>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</si>
  <si>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</si>
  <si>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</si>
  <si>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</si>
  <si>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</si>
  <si>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</si>
  <si>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</si>
  <si>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</si>
  <si>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</si>
  <si>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</si>
  <si>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</si>
  <si>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</si>
  <si>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</si>
  <si>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</si>
  <si>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</si>
  <si>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</si>
  <si>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</si>
  <si>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</si>
  <si>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</si>
  <si>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</si>
  <si>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</si>
  <si>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</si>
  <si>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</si>
  <si>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</si>
  <si>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</si>
  <si>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</si>
  <si>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</si>
  <si>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</si>
  <si>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</si>
  <si>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</si>
  <si>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</si>
  <si>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</si>
  <si>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</si>
  <si>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</si>
  <si>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</si>
  <si>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</si>
  <si>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</si>
  <si>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</si>
  <si>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</si>
  <si>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</si>
  <si>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</si>
  <si>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</si>
  <si>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</si>
  <si>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</si>
  <si>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</si>
  <si>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</si>
  <si>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</si>
  <si>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</si>
  <si>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</si>
  <si>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</si>
  <si>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</si>
  <si>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</si>
  <si>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</si>
  <si>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</si>
  <si>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</si>
  <si>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</si>
  <si>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</si>
  <si>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</si>
  <si>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</si>
  <si>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</si>
  <si>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</si>
  <si>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</si>
  <si>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</si>
  <si>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</si>
  <si>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</si>
  <si>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</si>
  <si>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</si>
  <si>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</si>
  <si>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</si>
  <si>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</si>
  <si>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</si>
  <si>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</si>
  <si>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</si>
  <si>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</si>
  <si>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</si>
  <si>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</si>
  <si>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</si>
  <si>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</si>
  <si>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</si>
  <si>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</si>
  <si>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</si>
  <si>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</si>
  <si>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</si>
  <si>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</si>
  <si>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</si>
  <si>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</si>
  <si>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</si>
  <si>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</si>
  <si>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</si>
  <si>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</si>
  <si>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</si>
  <si>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</si>
  <si>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</si>
  <si>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</si>
  <si>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</si>
  <si>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</si>
  <si>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</si>
  <si>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</si>
  <si>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</si>
  <si>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</si>
  <si>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</si>
  <si>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</si>
  <si>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</si>
  <si>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</si>
  <si>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</si>
  <si>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</si>
  <si>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</si>
  <si>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</si>
  <si>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</si>
  <si>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</si>
  <si>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</si>
  <si>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</si>
  <si>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</si>
  <si>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</si>
  <si>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</si>
  <si>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</si>
  <si>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</si>
  <si>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</si>
  <si>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</si>
  <si>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</si>
  <si>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</si>
  <si>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</si>
  <si>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</si>
  <si>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</si>
  <si>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</si>
  <si>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</si>
  <si>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</si>
  <si>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</si>
  <si>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</si>
  <si>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</si>
  <si>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</si>
  <si>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</si>
  <si>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</si>
  <si>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</si>
  <si>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</si>
  <si>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</si>
  <si>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</si>
  <si>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</si>
  <si>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</si>
  <si>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</si>
  <si>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</si>
  <si>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</si>
  <si>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</si>
  <si>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</si>
  <si>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</si>
  <si>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</si>
  <si>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</si>
  <si>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</si>
  <si>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</si>
  <si>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</si>
  <si>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</si>
  <si>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</si>
  <si>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</si>
  <si>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</si>
  <si>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</si>
  <si>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</si>
  <si>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</si>
  <si>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</si>
  <si>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</si>
  <si>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</si>
  <si>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</si>
  <si>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</si>
  <si>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</si>
  <si>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</si>
  <si>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</si>
  <si>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</si>
  <si>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</si>
  <si>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</si>
  <si>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</si>
  <si>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</si>
  <si>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</si>
  <si>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</si>
  <si>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</si>
  <si>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</si>
  <si>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</si>
  <si>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</si>
  <si>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</si>
  <si>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</si>
  <si>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</si>
  <si>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</si>
  <si>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</si>
  <si>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</si>
  <si>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</si>
  <si>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</si>
  <si>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</si>
  <si>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</si>
  <si>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</si>
  <si>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</si>
  <si>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</si>
  <si>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</si>
  <si>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</si>
  <si>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</si>
  <si>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</si>
  <si>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</si>
  <si>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</si>
  <si>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</si>
  <si>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</si>
  <si>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</si>
  <si>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</si>
  <si>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</si>
  <si>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</si>
  <si>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</si>
  <si>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</si>
  <si>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</si>
  <si>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</si>
  <si>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</si>
  <si>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</si>
  <si>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</si>
  <si>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</si>
  <si>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</si>
  <si>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</si>
  <si>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</si>
  <si>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</si>
  <si>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</si>
  <si>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</si>
  <si>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</si>
  <si>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</si>
  <si>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</si>
  <si>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</si>
  <si>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</si>
  <si>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</si>
  <si>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</si>
  <si>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</si>
  <si>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</si>
  <si>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</si>
  <si>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</si>
  <si>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</si>
  <si>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</si>
  <si>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</si>
  <si>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</si>
  <si>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</si>
  <si>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</si>
  <si>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</si>
  <si>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</si>
  <si>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</si>
  <si>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</si>
  <si>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</si>
  <si>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</si>
  <si>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</si>
  <si>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</si>
  <si>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</si>
  <si>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</si>
  <si>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</si>
  <si>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</si>
  <si>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</si>
  <si>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</si>
  <si>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</si>
  <si>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</si>
  <si>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</si>
  <si>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</si>
  <si>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</si>
  <si>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</si>
  <si>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</si>
  <si>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</si>
  <si>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</si>
  <si>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</si>
  <si>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</si>
  <si>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</si>
  <si>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</si>
  <si>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</si>
  <si>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</si>
  <si>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</si>
  <si>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</si>
  <si>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</si>
  <si>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</si>
  <si>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</si>
  <si>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</si>
  <si>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</si>
  <si>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</si>
  <si>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</si>
  <si>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</si>
  <si>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</si>
  <si>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</si>
  <si>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</si>
  <si>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</si>
  <si>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</si>
  <si>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</si>
  <si>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</si>
  <si>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</si>
  <si>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</si>
  <si>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</si>
  <si>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</si>
  <si>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</si>
  <si>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</si>
  <si>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</si>
  <si>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</si>
  <si>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</si>
  <si>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</si>
  <si>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</si>
  <si>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</si>
  <si>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</si>
  <si>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</si>
  <si>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</si>
  <si>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</si>
  <si>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</si>
  <si>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</si>
  <si>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</si>
  <si>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</si>
  <si>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</si>
  <si>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</si>
  <si>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</si>
  <si>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</si>
  <si>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</si>
  <si>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</si>
  <si>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</si>
  <si>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</si>
  <si>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</si>
  <si>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</si>
  <si>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</si>
  <si>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</si>
  <si>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</si>
  <si>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</si>
  <si>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</si>
  <si>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</si>
  <si>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</si>
  <si>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</si>
  <si>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</si>
  <si>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</si>
  <si>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</si>
  <si>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</si>
  <si>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</si>
  <si>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</si>
  <si>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</si>
  <si>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</si>
  <si>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</si>
  <si>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</si>
  <si>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</si>
  <si>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</si>
  <si>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</si>
  <si>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</si>
  <si>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</si>
  <si>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</si>
  <si>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</si>
  <si>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</si>
  <si>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</si>
  <si>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</si>
  <si>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</si>
  <si>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</si>
  <si>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</si>
  <si>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</si>
  <si>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</si>
  <si>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</si>
  <si>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</si>
  <si>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</si>
  <si>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</si>
  <si>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</si>
  <si>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</si>
  <si>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</si>
  <si>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</si>
  <si>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</si>
  <si>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</si>
  <si>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</si>
  <si>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</si>
  <si>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</si>
  <si>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</si>
  <si>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</si>
  <si>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</si>
  <si>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</si>
  <si>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</si>
  <si>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</si>
  <si>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</si>
  <si>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</si>
  <si>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</si>
  <si>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</si>
  <si>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</si>
  <si>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</si>
  <si>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</si>
  <si>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</si>
  <si>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</si>
  <si>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</si>
  <si>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</si>
  <si>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</si>
  <si>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</si>
  <si>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</si>
  <si>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</si>
  <si>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</si>
  <si>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</si>
  <si>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</si>
  <si>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</si>
  <si>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</si>
  <si>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</si>
  <si>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</si>
  <si>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</si>
  <si>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</si>
  <si>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</si>
  <si>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</si>
  <si>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</si>
  <si>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</si>
  <si>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</si>
  <si>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</si>
  <si>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</si>
  <si>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</si>
  <si>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</si>
  <si>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</si>
  <si>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</si>
  <si>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</si>
  <si>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</si>
  <si>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</si>
  <si>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</si>
  <si>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</si>
  <si>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</si>
  <si>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</si>
  <si>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</si>
  <si>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</si>
  <si>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</si>
  <si>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</si>
  <si>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</si>
  <si>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</si>
  <si>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</si>
  <si>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</si>
  <si>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</si>
  <si>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</si>
  <si>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</si>
  <si>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</si>
  <si>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</si>
  <si>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</si>
  <si>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</si>
  <si>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</si>
  <si>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</si>
  <si>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</si>
  <si>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</si>
  <si>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</si>
  <si>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</si>
  <si>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</si>
  <si>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</si>
  <si>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</si>
  <si>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</si>
  <si>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</si>
  <si>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</si>
  <si>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</si>
  <si>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</si>
  <si>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</si>
  <si>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</si>
  <si>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</si>
  <si>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</si>
  <si>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</si>
  <si>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</si>
  <si>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</si>
  <si>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</si>
  <si>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</si>
  <si>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</si>
  <si>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</si>
  <si>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</si>
  <si>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</si>
  <si>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</si>
  <si>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</si>
  <si>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</si>
  <si>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</si>
  <si>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</si>
  <si>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</si>
  <si>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</si>
  <si>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</si>
  <si>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</si>
  <si>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</si>
  <si>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</si>
  <si>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</si>
  <si>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</si>
  <si>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</si>
  <si>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</si>
  <si>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</si>
  <si>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</si>
  <si>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</si>
  <si>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</si>
  <si>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</si>
  <si>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</si>
  <si>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</si>
  <si>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</si>
  <si>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</si>
  <si>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</si>
  <si>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</si>
  <si>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</si>
  <si>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</si>
  <si>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</si>
  <si>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</si>
  <si>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</si>
  <si>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</si>
  <si>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</si>
  <si>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</si>
  <si>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</si>
  <si>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</si>
  <si>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</si>
  <si>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</si>
  <si>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</si>
  <si>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</si>
  <si>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</si>
  <si>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</si>
  <si>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</si>
  <si>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</si>
  <si>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</si>
  <si>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</si>
  <si>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</si>
  <si>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</si>
  <si>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</si>
  <si>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</si>
  <si>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</si>
  <si>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</si>
  <si>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</si>
  <si>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</si>
  <si>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</si>
  <si>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</si>
  <si>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</si>
  <si>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</si>
  <si>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</si>
  <si>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</si>
  <si>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</si>
  <si>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</si>
  <si>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</si>
  <si>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</si>
  <si>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</si>
  <si>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</si>
  <si>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</si>
  <si>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</si>
  <si>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</si>
  <si>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</si>
  <si>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</si>
  <si>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</si>
  <si>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</si>
  <si>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</si>
  <si>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</si>
  <si>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</si>
  <si>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</si>
  <si>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</si>
  <si>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</si>
  <si>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</si>
  <si>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</si>
  <si>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</si>
  <si>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</si>
  <si>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</si>
  <si>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</si>
  <si>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</si>
  <si>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</si>
  <si>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</si>
  <si>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</si>
  <si>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</si>
  <si>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</si>
  <si>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</si>
  <si>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</si>
  <si>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</si>
  <si>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</si>
  <si>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</si>
  <si>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</si>
  <si>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</si>
  <si>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</si>
  <si>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</si>
  <si>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</si>
  <si>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</si>
  <si>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</si>
  <si>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</si>
  <si>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</si>
  <si>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</si>
  <si>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</si>
  <si>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</si>
  <si>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</si>
  <si>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</si>
  <si>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</si>
  <si>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</si>
  <si>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</si>
  <si>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</si>
  <si>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</si>
  <si>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</si>
  <si>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</si>
  <si>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</si>
  <si>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</si>
  <si>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</si>
  <si>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</si>
  <si>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</si>
  <si>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</si>
  <si>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</si>
  <si>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</si>
  <si>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</si>
  <si>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</si>
  <si>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</si>
  <si>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</si>
  <si>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</si>
  <si>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</si>
  <si>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</si>
  <si>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</si>
  <si>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</si>
  <si>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</si>
  <si>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</si>
  <si>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</si>
  <si>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</si>
  <si>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</si>
  <si>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</si>
  <si>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</si>
  <si>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</si>
  <si>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</si>
  <si>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</si>
  <si>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</si>
  <si>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</si>
  <si>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</si>
  <si>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</si>
  <si>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</si>
  <si>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</si>
  <si>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</si>
  <si>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</si>
  <si>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</si>
  <si>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</si>
  <si>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</si>
  <si>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</si>
  <si>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</si>
  <si>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</si>
  <si>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</si>
  <si>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</si>
  <si>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</si>
  <si>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</si>
  <si>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</si>
  <si>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</si>
  <si>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</si>
  <si>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</si>
  <si>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</si>
  <si>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</si>
  <si>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</si>
  <si>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</si>
  <si>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</si>
  <si>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</si>
  <si>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</si>
  <si>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</si>
  <si>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</si>
  <si>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</si>
  <si>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</si>
  <si>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</si>
  <si>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</si>
  <si>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</si>
  <si>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</si>
  <si>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</si>
  <si>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</si>
  <si>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</si>
  <si>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</si>
  <si>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</si>
  <si>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</si>
  <si>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</si>
  <si>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</si>
  <si>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</si>
  <si>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</si>
  <si>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</si>
  <si>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</si>
  <si>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</si>
  <si>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</si>
  <si>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</si>
  <si>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</si>
  <si>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</si>
  <si>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</si>
  <si>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</si>
  <si>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</si>
  <si>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</si>
  <si>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</si>
  <si>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</si>
  <si>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</si>
  <si>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</si>
  <si>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</si>
  <si>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</si>
  <si>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</si>
  <si>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</si>
  <si>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</si>
  <si>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</si>
  <si>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</si>
  <si>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</si>
  <si>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</si>
  <si>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</si>
  <si>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</si>
  <si>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</si>
  <si>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</si>
  <si>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</si>
  <si>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</si>
  <si>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</si>
  <si>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</si>
  <si>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</si>
  <si>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</si>
  <si>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</si>
  <si>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</si>
  <si>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</si>
  <si>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</si>
  <si>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</si>
  <si>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</si>
  <si>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</si>
  <si>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</si>
  <si>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</si>
  <si>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</si>
  <si>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</si>
  <si>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</si>
  <si>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</si>
  <si>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</si>
  <si>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</si>
  <si>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</si>
  <si>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</si>
  <si>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</si>
  <si>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</si>
  <si>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</si>
  <si>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</si>
  <si>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</si>
  <si>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</si>
  <si>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</si>
  <si>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</si>
  <si>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</si>
  <si>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</si>
  <si>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</si>
  <si>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</si>
  <si>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</si>
  <si>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</si>
  <si>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</si>
  <si>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</si>
  <si>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</si>
  <si>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</si>
  <si>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</si>
  <si>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</si>
  <si>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</si>
  <si>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</si>
  <si>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</si>
  <si>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</si>
  <si>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</si>
  <si>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</si>
  <si>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</si>
  <si>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</si>
  <si>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</si>
  <si>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</si>
  <si>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</si>
  <si>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</si>
  <si>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</si>
  <si>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</si>
  <si>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</si>
  <si>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</si>
  <si>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</si>
  <si>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</si>
  <si>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</si>
  <si>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</si>
  <si>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</si>
  <si>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</si>
  <si>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</si>
  <si>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</si>
  <si>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</si>
  <si>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</si>
  <si>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</si>
  <si>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</si>
  <si>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</si>
  <si>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</si>
  <si>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</si>
  <si>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</si>
  <si>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</si>
  <si>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</si>
  <si>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</si>
  <si>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</si>
  <si>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</si>
  <si>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</si>
  <si>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</si>
  <si>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</si>
  <si>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</si>
  <si>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</si>
  <si>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</si>
  <si>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</si>
  <si>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</si>
  <si>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</si>
  <si>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</si>
  <si>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</si>
  <si>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</si>
  <si>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</si>
  <si>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</si>
  <si>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</si>
  <si>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</si>
  <si>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</si>
  <si>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</si>
  <si>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</si>
  <si>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</si>
  <si>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</si>
  <si>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</si>
  <si>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</si>
  <si>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</si>
  <si>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</si>
  <si>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</si>
  <si>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</si>
  <si>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</si>
  <si>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</si>
  <si>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</si>
  <si>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</si>
  <si>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</si>
  <si>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</si>
  <si>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</si>
  <si>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</si>
  <si>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</si>
  <si>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</si>
  <si>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</si>
  <si>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</si>
  <si>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</si>
  <si>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</si>
  <si>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</si>
  <si>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</si>
  <si>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</si>
  <si>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</si>
  <si>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</si>
  <si>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</si>
  <si>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</si>
  <si>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</si>
  <si>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</si>
  <si>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</si>
  <si>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</si>
  <si>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</si>
  <si>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</si>
  <si>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</si>
  <si>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</si>
  <si>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</si>
  <si>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</si>
  <si>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</si>
  <si>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</si>
  <si>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</si>
  <si>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</si>
  <si>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</si>
  <si>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</si>
  <si>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</si>
  <si>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</si>
  <si>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</si>
  <si>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</si>
  <si>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</si>
  <si>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</si>
  <si>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</si>
  <si>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</si>
  <si>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</si>
  <si>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</si>
  <si>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</si>
  <si>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</si>
  <si>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</si>
  <si>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</si>
  <si>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</si>
  <si>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</si>
  <si>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</si>
  <si>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</si>
  <si>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</si>
  <si>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</si>
  <si>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</si>
  <si>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</si>
  <si>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</si>
  <si>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</si>
  <si>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</si>
  <si>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</si>
  <si>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</si>
  <si>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</si>
  <si>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</si>
  <si>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</si>
  <si>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</si>
  <si>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</si>
  <si>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</si>
  <si>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</si>
  <si>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</si>
  <si>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</si>
  <si>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</si>
  <si>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</si>
  <si>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</si>
  <si>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</si>
  <si>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</si>
  <si>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</si>
  <si>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</si>
  <si>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</si>
  <si>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</si>
  <si>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</si>
  <si>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</si>
  <si>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</si>
  <si>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</si>
  <si>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</si>
  <si>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</si>
  <si>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</si>
  <si>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</si>
  <si>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</si>
  <si>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</si>
  <si>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</si>
  <si>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</si>
  <si>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</si>
  <si>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</si>
  <si>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</si>
  <si>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</si>
  <si>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</si>
  <si>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</si>
  <si>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</si>
  <si>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</si>
  <si>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</si>
  <si>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</si>
  <si>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</si>
  <si>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</si>
  <si>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</si>
  <si>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</si>
  <si>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</si>
  <si>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</si>
  <si>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</si>
  <si>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</si>
  <si>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</si>
  <si>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</si>
  <si>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</si>
  <si>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</si>
  <si>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</si>
  <si>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</si>
  <si>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</si>
  <si>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</si>
  <si>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</si>
  <si>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</si>
  <si>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</si>
  <si>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</si>
  <si>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</si>
  <si>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</si>
  <si>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</si>
  <si>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</si>
  <si>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</si>
  <si>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</si>
  <si>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</si>
  <si>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</si>
  <si>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</si>
  <si>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</si>
  <si>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</si>
  <si>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</si>
  <si>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</si>
  <si>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</si>
  <si>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</si>
  <si>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</si>
  <si>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</si>
  <si>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</si>
  <si>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</si>
  <si>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</si>
  <si>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</si>
  <si>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</si>
  <si>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</si>
  <si>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</si>
  <si>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</si>
  <si>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</si>
  <si>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</si>
  <si>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</si>
  <si>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</si>
  <si>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</si>
  <si>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</si>
  <si>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</si>
  <si>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</si>
  <si>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</si>
  <si>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</si>
  <si>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</si>
  <si>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</si>
  <si>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</si>
  <si>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</si>
  <si>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</si>
  <si>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</si>
  <si>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</si>
  <si>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</si>
  <si>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</si>
  <si>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</si>
  <si>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</si>
  <si>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</si>
  <si>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</si>
  <si>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</si>
  <si>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</si>
  <si>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</si>
  <si>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</si>
  <si>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</si>
  <si>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</si>
  <si>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</si>
  <si>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</si>
  <si>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</si>
  <si>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</si>
  <si>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</si>
  <si>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</si>
  <si>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</si>
  <si>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</si>
  <si>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</si>
  <si>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</si>
  <si>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</si>
  <si>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</si>
  <si>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</si>
  <si>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</si>
  <si>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</si>
  <si>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</si>
  <si>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</si>
  <si>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</si>
  <si>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</si>
  <si>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</si>
  <si>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</si>
  <si>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</si>
  <si>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</si>
  <si>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</si>
  <si>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</si>
  <si>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</si>
  <si>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</si>
  <si>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</si>
  <si>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</si>
  <si>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</si>
  <si>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</si>
  <si>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</si>
  <si>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</si>
  <si>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</si>
  <si>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</si>
  <si>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</si>
  <si>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</si>
  <si>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</si>
  <si>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</si>
  <si>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</si>
  <si>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</si>
  <si>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</si>
  <si>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</si>
  <si>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</si>
  <si>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</si>
  <si>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</si>
  <si>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</si>
  <si>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</si>
  <si>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</si>
  <si>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</si>
  <si>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</si>
  <si>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</si>
  <si>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</si>
  <si>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</si>
  <si>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</si>
  <si>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</si>
  <si>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</si>
  <si>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</si>
  <si>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</si>
  <si>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</si>
  <si>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</si>
  <si>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</si>
  <si>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</si>
  <si>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</si>
  <si>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</si>
  <si>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</si>
  <si>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</si>
  <si>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</si>
  <si>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</si>
  <si>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</si>
  <si>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</si>
  <si>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</si>
  <si>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</si>
  <si>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</si>
  <si>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</si>
  <si>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</si>
  <si>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</si>
  <si>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</si>
  <si>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</si>
  <si>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</si>
  <si>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</si>
  <si>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</si>
  <si>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</si>
  <si>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</si>
  <si>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</si>
  <si>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</si>
  <si>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</si>
  <si>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</si>
  <si>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</si>
  <si>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</si>
  <si>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</si>
  <si>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</si>
  <si>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</si>
  <si>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</si>
  <si>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</si>
  <si>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</si>
  <si>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</si>
  <si>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</si>
  <si>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</si>
  <si>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</si>
  <si>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</si>
  <si>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</si>
  <si>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</si>
  <si>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</si>
  <si>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</si>
  <si>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</si>
  <si>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</si>
  <si>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</si>
  <si>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</si>
  <si>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</si>
  <si>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</si>
  <si>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</si>
  <si>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</si>
  <si>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</si>
  <si>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</si>
  <si>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</si>
  <si>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</si>
  <si>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</si>
  <si>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</si>
  <si>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</si>
  <si>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</si>
  <si>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</si>
  <si>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</si>
  <si>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</si>
  <si>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</si>
  <si>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</si>
  <si>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</si>
  <si>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</si>
  <si>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</si>
  <si>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</si>
  <si>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</si>
  <si>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</si>
  <si>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</si>
  <si>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</si>
  <si>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</si>
  <si>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</si>
  <si>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</si>
  <si>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</si>
  <si>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</si>
  <si>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</si>
  <si>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</si>
  <si>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</si>
  <si>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</si>
  <si>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</si>
  <si>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</si>
  <si>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</si>
  <si>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</si>
  <si>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</si>
  <si>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</si>
  <si>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</si>
  <si>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</si>
  <si>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</si>
  <si>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</si>
  <si>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</si>
  <si>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</si>
  <si>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</si>
  <si>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</si>
  <si>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</si>
  <si>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</si>
  <si>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</si>
  <si>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</si>
  <si>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</si>
  <si>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</si>
  <si>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</si>
  <si>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</si>
  <si>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</si>
  <si>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</si>
  <si>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</si>
  <si>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</si>
  <si>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</si>
  <si>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</si>
  <si>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</si>
  <si>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</si>
  <si>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</si>
  <si>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</si>
  <si>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</si>
  <si>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</si>
  <si>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</si>
  <si>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</si>
  <si>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</si>
  <si>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</si>
  <si>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</si>
  <si>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</si>
  <si>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</si>
  <si>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</si>
  <si>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</si>
  <si>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</si>
  <si>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</si>
  <si>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</si>
  <si>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</si>
  <si>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</si>
  <si>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</si>
  <si>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</si>
  <si>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</si>
  <si>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</si>
  <si>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</si>
  <si>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</si>
  <si>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</si>
  <si>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</si>
  <si>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</si>
  <si>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</si>
  <si>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</si>
  <si>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</si>
  <si>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</si>
  <si>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</si>
  <si>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</si>
  <si>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</si>
  <si>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</si>
  <si>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</si>
  <si>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</si>
  <si>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</si>
  <si>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</si>
  <si>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</si>
  <si>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</si>
  <si>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</si>
  <si>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</si>
  <si>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</si>
  <si>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</si>
  <si>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</si>
  <si>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</si>
  <si>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</si>
  <si>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</si>
  <si>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</si>
  <si>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</si>
  <si>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</si>
  <si>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</si>
  <si>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</si>
  <si>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</si>
  <si>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</si>
  <si>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</si>
  <si>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</si>
  <si>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</si>
  <si>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</si>
  <si>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</si>
  <si>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</si>
  <si>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</si>
  <si>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</si>
  <si>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</si>
  <si>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</si>
  <si>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</si>
  <si>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</si>
  <si>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</si>
  <si>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</si>
  <si>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</si>
  <si>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</si>
  <si>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</si>
  <si>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</si>
  <si>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</si>
  <si>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</si>
  <si>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</si>
  <si>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</si>
  <si>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</si>
  <si>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</si>
  <si>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</si>
  <si>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</si>
  <si>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</si>
  <si>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</si>
  <si>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</si>
  <si>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</si>
  <si>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</si>
  <si>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</si>
  <si>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</si>
  <si>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</si>
  <si>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</si>
  <si>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</si>
  <si>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</si>
  <si>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</si>
  <si>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</si>
  <si>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</si>
  <si>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</si>
  <si>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</si>
  <si>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</si>
  <si>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</si>
  <si>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</si>
  <si>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</si>
  <si>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</si>
  <si>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</si>
  <si>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</si>
  <si>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</si>
  <si>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</si>
  <si>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</si>
  <si>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</si>
  <si>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</si>
  <si>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</si>
  <si>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</si>
  <si>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</si>
  <si>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</si>
  <si>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</si>
  <si>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</si>
  <si>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</si>
  <si>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</si>
  <si>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</si>
  <si>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</si>
  <si>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</si>
  <si>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</si>
  <si>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</si>
  <si>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</si>
  <si>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</si>
  <si>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</si>
  <si>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</si>
  <si>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</si>
  <si>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</si>
  <si>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</si>
  <si>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</si>
  <si>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</si>
  <si>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</si>
  <si>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</si>
  <si>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</si>
  <si>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</si>
  <si>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</si>
  <si>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</si>
  <si>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</si>
  <si>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</si>
  <si>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</si>
  <si>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</si>
  <si>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</si>
  <si>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</si>
  <si>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</si>
  <si>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</si>
  <si>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</si>
  <si>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</si>
  <si>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</si>
  <si>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</si>
  <si>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</si>
  <si>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</si>
  <si>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</si>
  <si>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</si>
  <si>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</si>
  <si>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</si>
  <si>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</si>
  <si>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</si>
  <si>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</si>
  <si>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</si>
  <si>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</si>
  <si>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</si>
  <si>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</si>
  <si>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</si>
  <si>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</si>
  <si>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</si>
  <si>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</si>
  <si>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</si>
  <si>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</si>
  <si>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</si>
  <si>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</si>
  <si>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</si>
  <si>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</si>
  <si>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</si>
  <si>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</si>
  <si>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</si>
  <si>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</si>
  <si>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</si>
  <si>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</si>
  <si>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</si>
  <si>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</si>
  <si>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</si>
  <si>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 xml:space="preserve">C DUPART </t>
  </si>
  <si>
    <t>06204550</t>
  </si>
  <si>
    <t>ISSOLE</t>
  </si>
  <si>
    <t>STE ANASTASIE-SUR-ISSOLE</t>
  </si>
  <si>
    <t>IBMR standard</t>
  </si>
  <si>
    <t>DROITE</t>
  </si>
  <si>
    <t>953766</t>
  </si>
  <si>
    <t>6254196</t>
  </si>
  <si>
    <t>DREAL PACA</t>
  </si>
  <si>
    <t>13000638000013</t>
  </si>
  <si>
    <t>Christine DUPART</t>
  </si>
  <si>
    <t xml:space="preserve">etiage normal </t>
  </si>
  <si>
    <t xml:space="preserve">ensoleille </t>
  </si>
  <si>
    <t xml:space="preserve">nulle </t>
  </si>
  <si>
    <t xml:space="preserve">OUI </t>
  </si>
  <si>
    <t>2</t>
  </si>
  <si>
    <t>peu abondant</t>
  </si>
  <si>
    <t>Cf.</t>
  </si>
  <si>
    <t>IBMR06204550 2020</t>
  </si>
  <si>
    <t>953897</t>
  </si>
  <si>
    <t>6254198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</si>
</sst>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9"/>
  <sheetViews>
    <sheetView tabSelected="1" zoomScale="90" zoomScaleNormal="90" workbookViewId="0" topLeftCell="A82">
      <selection activeCell="J108" sqref="J10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5296</v>
      </c>
      <c r="D6" s="14" t="s">
        <v>2057</v>
      </c>
      <c r="E6" s="54">
        <v>83</v>
      </c>
    </row>
    <row r="7" spans="1:8" ht="15">
      <c r="A7" s="48" t="s">
        <v>2266</v>
      </c>
      <c r="B7" s="45" t="s">
        <v>5287</v>
      </c>
      <c r="D7" s="14" t="s">
        <v>2060</v>
      </c>
      <c r="E7" s="53" t="s">
        <v>5295</v>
      </c>
      <c r="G7" s="95" t="s">
        <v>2276</v>
      </c>
      <c r="H7" s="96"/>
    </row>
    <row r="8" spans="1:8" ht="15">
      <c r="A8" s="10" t="s">
        <v>2280</v>
      </c>
      <c r="B8" s="50" t="s">
        <v>5288</v>
      </c>
      <c r="D8" s="10" t="s">
        <v>2282</v>
      </c>
      <c r="E8" s="51" t="s">
        <v>5296</v>
      </c>
      <c r="G8" s="97"/>
      <c r="H8" s="98"/>
    </row>
    <row r="9" spans="1:8" ht="15">
      <c r="A9" s="48" t="s">
        <v>2267</v>
      </c>
      <c r="B9" s="45" t="s">
        <v>5289</v>
      </c>
      <c r="D9" s="10" t="s">
        <v>2265</v>
      </c>
      <c r="E9" s="51" t="s">
        <v>5297</v>
      </c>
      <c r="G9" s="97"/>
      <c r="H9" s="98"/>
    </row>
    <row r="10" spans="1:8" ht="15">
      <c r="A10" s="10" t="s">
        <v>2059</v>
      </c>
      <c r="B10" s="46" t="s">
        <v>5290</v>
      </c>
      <c r="D10" s="10" t="s">
        <v>2283</v>
      </c>
      <c r="E10" s="51" t="s">
        <v>5293</v>
      </c>
      <c r="G10" s="97"/>
      <c r="H10" s="98"/>
    </row>
    <row r="11" spans="1:8" ht="15">
      <c r="A11" s="10" t="s">
        <v>2281</v>
      </c>
      <c r="B11" s="47">
        <v>43979</v>
      </c>
      <c r="D11" s="10" t="s">
        <v>2284</v>
      </c>
      <c r="E11" s="52" t="s">
        <v>5294</v>
      </c>
      <c r="G11" s="97"/>
      <c r="H11" s="98"/>
    </row>
    <row r="12" spans="1:8" ht="15">
      <c r="A12" s="10" t="s">
        <v>2287</v>
      </c>
      <c r="B12" s="52" t="s">
        <v>5305</v>
      </c>
      <c r="D12" s="10" t="s">
        <v>2285</v>
      </c>
      <c r="E12" s="52" t="s">
        <v>5306</v>
      </c>
      <c r="G12" s="99"/>
      <c r="H12" s="100"/>
    </row>
    <row r="13" spans="1:5" ht="17.25" customHeight="1" thickBot="1">
      <c r="A13" s="2"/>
      <c r="B13" s="55"/>
      <c r="D13" s="10" t="s">
        <v>2286</v>
      </c>
      <c r="E13" s="52" t="s">
        <v>5307</v>
      </c>
    </row>
    <row r="14" spans="1:5" s="58" customFormat="1" ht="15.75" thickBot="1">
      <c r="A14" s="91" t="s">
        <v>2061</v>
      </c>
      <c r="B14" s="92"/>
      <c r="C14" s="92"/>
      <c r="D14" s="92"/>
      <c r="E14" s="93"/>
    </row>
    <row r="15" spans="1:3" ht="15">
      <c r="A15" s="3" t="s">
        <v>2062</v>
      </c>
      <c r="B15" s="30" t="s">
        <v>5291</v>
      </c>
      <c r="C15" s="16"/>
    </row>
    <row r="16" spans="1:3" ht="15">
      <c r="A16" s="3" t="s">
        <v>2270</v>
      </c>
      <c r="B16" s="30" t="s">
        <v>5292</v>
      </c>
      <c r="C16" s="16"/>
    </row>
    <row r="17" spans="1:3" ht="15">
      <c r="A17" s="110" t="s">
        <v>2268</v>
      </c>
      <c r="B17" s="49" t="s">
        <v>2269</v>
      </c>
      <c r="C17" s="61" t="str">
        <f>E10</f>
        <v>953766</v>
      </c>
    </row>
    <row r="18" spans="1:3" ht="15">
      <c r="A18" s="111"/>
      <c r="B18" s="49" t="s">
        <v>2271</v>
      </c>
      <c r="C18" s="61" t="str">
        <f>E11</f>
        <v>6254196</v>
      </c>
    </row>
    <row r="19" spans="1:2" ht="15">
      <c r="A19" s="3" t="s">
        <v>2063</v>
      </c>
      <c r="B19" s="29">
        <v>275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t="s">
        <v>5302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13</v>
      </c>
      <c r="D35" s="28" t="s">
        <v>2288</v>
      </c>
      <c r="E35" s="32">
        <v>87</v>
      </c>
    </row>
    <row r="36" spans="1:5" s="7" customFormat="1" ht="15" customHeight="1">
      <c r="A36" s="5" t="s">
        <v>2113</v>
      </c>
      <c r="B36" s="30">
        <v>13</v>
      </c>
      <c r="C36" s="6"/>
      <c r="D36" s="8" t="s">
        <v>2112</v>
      </c>
      <c r="E36" s="30">
        <v>87</v>
      </c>
    </row>
    <row r="37" spans="1:5" s="7" customFormat="1" ht="15" customHeight="1">
      <c r="A37" s="5" t="s">
        <v>2111</v>
      </c>
      <c r="B37" s="30">
        <v>7</v>
      </c>
      <c r="C37" s="6"/>
      <c r="D37" s="8" t="s">
        <v>2110</v>
      </c>
      <c r="E37" s="30">
        <v>7</v>
      </c>
    </row>
    <row r="38" spans="1:5" s="7" customFormat="1" ht="15" customHeight="1">
      <c r="A38" s="5" t="s">
        <v>2115</v>
      </c>
      <c r="B38" s="30">
        <v>90</v>
      </c>
      <c r="C38" s="6"/>
      <c r="D38" s="8" t="s">
        <v>2115</v>
      </c>
      <c r="E38" s="30">
        <v>80</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3</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v>3</v>
      </c>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v>5</v>
      </c>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c r="C66" s="6"/>
      <c r="D66" s="10" t="s">
        <v>2088</v>
      </c>
      <c r="E66" s="9">
        <v>2</v>
      </c>
    </row>
    <row r="67" spans="1:5" s="15" customFormat="1" ht="15">
      <c r="A67" s="3" t="s">
        <v>2087</v>
      </c>
      <c r="B67" s="9">
        <v>2</v>
      </c>
      <c r="C67" s="6"/>
      <c r="D67" s="10" t="s">
        <v>2087</v>
      </c>
      <c r="E67" s="9">
        <v>5</v>
      </c>
    </row>
    <row r="68" spans="1:5" s="15" customFormat="1" ht="15">
      <c r="A68" s="3" t="s">
        <v>2086</v>
      </c>
      <c r="B68" s="9">
        <v>5</v>
      </c>
      <c r="C68" s="6"/>
      <c r="D68" s="10" t="s">
        <v>2086</v>
      </c>
      <c r="E68" s="9">
        <v>2</v>
      </c>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4</v>
      </c>
      <c r="C73" s="6"/>
      <c r="D73" s="14" t="s">
        <v>2083</v>
      </c>
      <c r="E73" s="19">
        <v>4</v>
      </c>
    </row>
    <row r="74" spans="1:5" s="15" customFormat="1" ht="15">
      <c r="A74" s="3" t="s">
        <v>2082</v>
      </c>
      <c r="B74" s="9">
        <v>4</v>
      </c>
      <c r="C74" s="6"/>
      <c r="D74" s="10" t="s">
        <v>2082</v>
      </c>
      <c r="E74" s="9">
        <v>4</v>
      </c>
    </row>
    <row r="75" spans="1:5" s="15" customFormat="1" ht="15">
      <c r="A75" s="3" t="s">
        <v>2081</v>
      </c>
      <c r="B75" s="9">
        <v>3</v>
      </c>
      <c r="C75" s="6"/>
      <c r="D75" s="10" t="s">
        <v>2081</v>
      </c>
      <c r="E75" s="9">
        <v>2</v>
      </c>
    </row>
    <row r="76" spans="1:5" s="15" customFormat="1" ht="15">
      <c r="A76" s="3" t="s">
        <v>2080</v>
      </c>
      <c r="B76" s="9"/>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v>4</v>
      </c>
    </row>
    <row r="84" spans="1:5" s="15" customFormat="1" ht="15">
      <c r="A84" s="3" t="s">
        <v>2074</v>
      </c>
      <c r="B84" s="9">
        <v>5</v>
      </c>
      <c r="C84" s="6"/>
      <c r="D84" s="10" t="s">
        <v>2074</v>
      </c>
      <c r="E84" s="9">
        <v>4</v>
      </c>
    </row>
    <row r="85" spans="1:5" s="15" customFormat="1" ht="15">
      <c r="A85" s="3" t="s">
        <v>2073</v>
      </c>
      <c r="B85" s="9">
        <v>2</v>
      </c>
      <c r="C85" s="6"/>
      <c r="D85" s="10" t="s">
        <v>2073</v>
      </c>
      <c r="E85" s="9">
        <v>2</v>
      </c>
    </row>
    <row r="86" spans="1:5" s="15" customFormat="1" ht="15">
      <c r="A86" s="3" t="s">
        <v>2072</v>
      </c>
      <c r="B86" s="9">
        <v>2</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2010</v>
      </c>
      <c r="B97" s="20" t="str">
        <f>IF(A97="NEWCOD",IF(ISBLANK(G97),"renseigner le champ 'Nouveau taxon'",G97),VLOOKUP(A97,'Ref Taxo'!A:B,2,FALSE))</f>
        <v>Veronica anagallis-aquatica</v>
      </c>
      <c r="C97" s="21">
        <f>IF(A97="NEWCOD",IF(ISBLANK(H97),"NoCod",H97),VLOOKUP(A97,'Ref Taxo'!A:D,4,FALSE))</f>
        <v>1955</v>
      </c>
      <c r="D97" s="34">
        <v>0.05</v>
      </c>
      <c r="E97" s="35">
        <v>0.05</v>
      </c>
      <c r="F97" s="35" t="s">
        <v>2294</v>
      </c>
      <c r="G97" s="77"/>
      <c r="H97" s="78"/>
    </row>
    <row r="98" spans="1:8" ht="15">
      <c r="A98" s="33" t="s">
        <v>1132</v>
      </c>
      <c r="B98" s="20" t="str">
        <f>IF(A98="NEWCOD",IF(ISBLANK(G98),"renseigner le champ 'Nouveau taxon'",G98),VLOOKUP(A98,'Ref Taxo'!A:B,2,FALSE))</f>
        <v>Mentha aquatica</v>
      </c>
      <c r="C98" s="21">
        <f>IF(A98="NEWCOD",IF(ISBLANK(H98),"NoCod",H98),VLOOKUP(A98,'Ref Taxo'!A:D,4,FALSE))</f>
        <v>1791</v>
      </c>
      <c r="D98" s="34">
        <v>0.08</v>
      </c>
      <c r="E98" s="35">
        <v>0.08</v>
      </c>
      <c r="F98" s="35" t="s">
        <v>2294</v>
      </c>
      <c r="G98" s="79"/>
      <c r="H98" s="80"/>
    </row>
    <row r="99" spans="1:8" ht="15">
      <c r="A99" s="33" t="s">
        <v>699</v>
      </c>
      <c r="B99" s="20" t="str">
        <f>IF(A99="NEWCOD",IF(ISBLANK(G99),"renseigner le champ 'Nouveau taxon'",G99),VLOOKUP(A99,'Ref Taxo'!A:B,2,FALSE))</f>
        <v>Eupatorium cannabinum</v>
      </c>
      <c r="C99" s="21">
        <f>IF(A99="NEWCOD",IF(ISBLANK(H99),"NoCod",H99),VLOOKUP(A99,'Ref Taxo'!A:D,4,FALSE))</f>
        <v>1741</v>
      </c>
      <c r="D99" s="34">
        <v>0.01</v>
      </c>
      <c r="E99" s="35">
        <v>0</v>
      </c>
      <c r="F99" s="35" t="s">
        <v>5304</v>
      </c>
      <c r="G99" s="79"/>
      <c r="H99" s="80"/>
    </row>
    <row r="100" spans="1:8" ht="15">
      <c r="A100" s="33" t="s">
        <v>28</v>
      </c>
      <c r="B100" s="20" t="str">
        <f>IF(A100="NEWCOD",IF(ISBLANK(G100),"renseigner le champ 'Nouveau taxon'",G100),VLOOKUP(A100,'Ref Taxo'!A:B,2,FALSE))</f>
        <v>Agrostis stolonifera</v>
      </c>
      <c r="C100" s="21">
        <f>IF(A100="NEWCOD",IF(ISBLANK(H100),"NoCod",H100),VLOOKUP(A100,'Ref Taxo'!A:D,4,FALSE))</f>
        <v>1543</v>
      </c>
      <c r="D100" s="34">
        <v>0.01</v>
      </c>
      <c r="E100" s="35">
        <v>0</v>
      </c>
      <c r="F100" s="35" t="s">
        <v>2294</v>
      </c>
      <c r="G100" s="79"/>
      <c r="H100" s="80"/>
    </row>
    <row r="101" spans="1:8" ht="15">
      <c r="A101" s="33" t="s">
        <v>453</v>
      </c>
      <c r="B101" s="20" t="str">
        <f>IF(A101="NEWCOD",IF(ISBLANK(G101),"renseigner le champ 'Nouveau taxon'",G101),VLOOKUP(A101,'Ref Taxo'!A:B,2,FALSE))</f>
        <v>Cladophora</v>
      </c>
      <c r="C101" s="21">
        <f>IF(A101="NEWCOD",IF(ISBLANK(H101),"NoCod",H101),VLOOKUP(A101,'Ref Taxo'!A:D,4,FALSE))</f>
        <v>1124</v>
      </c>
      <c r="D101" s="34">
        <v>10.48</v>
      </c>
      <c r="E101" s="35">
        <v>9.3</v>
      </c>
      <c r="F101" s="35" t="s">
        <v>2294</v>
      </c>
      <c r="G101" s="79"/>
      <c r="H101" s="80"/>
    </row>
    <row r="102" spans="1:8" ht="15">
      <c r="A102" s="33" t="s">
        <v>1266</v>
      </c>
      <c r="B102" s="20" t="str">
        <f>IF(A102="NEWCOD",IF(ISBLANK(G102),"renseigner le champ 'Nouveau taxon'",G102),VLOOKUP(A102,'Ref Taxo'!A:B,2,FALSE))</f>
        <v>Nostoc</v>
      </c>
      <c r="C102" s="21">
        <f>IF(A102="NEWCOD",IF(ISBLANK(H102),"NoCod",H102),VLOOKUP(A102,'Ref Taxo'!A:D,4,FALSE))</f>
        <v>1105</v>
      </c>
      <c r="D102" s="34">
        <v>0.05</v>
      </c>
      <c r="E102" s="35">
        <v>0</v>
      </c>
      <c r="F102" s="35" t="s">
        <v>2294</v>
      </c>
      <c r="G102" s="79"/>
      <c r="H102" s="80"/>
    </row>
    <row r="103" spans="1:8" ht="15">
      <c r="A103" s="33" t="s">
        <v>107</v>
      </c>
      <c r="B103" s="20" t="str">
        <f>IF(A103="NEWCOD",IF(ISBLANK(G103),"renseigner le champ 'Nouveau taxon'",G103),VLOOKUP(A103,'Ref Taxo'!A:B,2,FALSE))</f>
        <v>Audouinella</v>
      </c>
      <c r="C103" s="21">
        <f>IF(A103="NEWCOD",IF(ISBLANK(H103),"NoCod",H103),VLOOKUP(A103,'Ref Taxo'!A:D,4,FALSE))</f>
        <v>6076</v>
      </c>
      <c r="D103" s="34">
        <v>0.01</v>
      </c>
      <c r="E103" s="35">
        <v>0.51</v>
      </c>
      <c r="F103" s="35" t="s">
        <v>2294</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0.01</v>
      </c>
      <c r="E104" s="35">
        <v>0</v>
      </c>
      <c r="F104" s="35" t="s">
        <v>2294</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15</v>
      </c>
      <c r="E105" s="35">
        <v>5</v>
      </c>
      <c r="F105" s="35" t="s">
        <v>2294</v>
      </c>
      <c r="G105" s="79"/>
      <c r="H105" s="80"/>
    </row>
    <row r="106" spans="1:8" ht="15">
      <c r="A106" s="33" t="s">
        <v>133</v>
      </c>
      <c r="B106" s="20" t="str">
        <f>IF(A106="NEWCOD",IF(ISBLANK(G106),"renseigner le champ 'Nouveau taxon'",G106),VLOOKUP(A106,'Ref Taxo'!A:B,2,FALSE))</f>
        <v>Batrachospermum</v>
      </c>
      <c r="C106" s="21">
        <f>IF(A106="NEWCOD",IF(ISBLANK(H106),"NoCod",H106),VLOOKUP(A106,'Ref Taxo'!A:D,4,FALSE))</f>
        <v>1155</v>
      </c>
      <c r="D106" s="34">
        <v>0</v>
      </c>
      <c r="E106" s="35">
        <v>0.5</v>
      </c>
      <c r="F106" s="35" t="s">
        <v>2294</v>
      </c>
      <c r="G106" s="79"/>
      <c r="H106" s="80"/>
    </row>
    <row r="107" spans="1:8" ht="15">
      <c r="A107" s="33" t="s">
        <v>842</v>
      </c>
      <c r="B107" s="20" t="str">
        <f>IF(A107="NEWCOD",IF(ISBLANK(G107),"renseigner le champ 'Nouveau taxon'",G107),VLOOKUP(A107,'Ref Taxo'!A:B,2,FALSE))</f>
        <v>Hildenbrandia</v>
      </c>
      <c r="C107" s="21">
        <f>IF(A107="NEWCOD",IF(ISBLANK(H107),"NoCod",H107),VLOOKUP(A107,'Ref Taxo'!A:D,4,FALSE))</f>
        <v>1157</v>
      </c>
      <c r="D107" s="34">
        <v>0.01</v>
      </c>
      <c r="E107" s="35">
        <v>0</v>
      </c>
      <c r="F107" s="35" t="s">
        <v>2294</v>
      </c>
      <c r="G107" s="79"/>
      <c r="H107" s="80"/>
    </row>
    <row r="108" spans="1:8" ht="15">
      <c r="A108" s="33" t="s">
        <v>431</v>
      </c>
      <c r="B108" s="20" t="str">
        <f>IF(A108="NEWCOD",IF(ISBLANK(G108),"renseigner le champ 'Nouveau taxon'",G108),VLOOKUP(A108,'Ref Taxo'!A:B,2,FALSE))</f>
        <v>Cinclidotus danubicus</v>
      </c>
      <c r="C108" s="21">
        <f>IF(A108="NEWCOD",IF(ISBLANK(H108),"NoCod",H108),VLOOKUP(A108,'Ref Taxo'!A:D,4,FALSE))</f>
        <v>1319</v>
      </c>
      <c r="D108" s="34">
        <v>50.88</v>
      </c>
      <c r="E108" s="35">
        <v>41</v>
      </c>
      <c r="F108" s="35" t="s">
        <v>2294</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0.53</v>
      </c>
      <c r="E109" s="35">
        <v>0</v>
      </c>
      <c r="F109" s="35" t="s">
        <v>2294</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2.1</v>
      </c>
      <c r="E110" s="35">
        <v>2</v>
      </c>
      <c r="F110" s="35" t="s">
        <v>2294</v>
      </c>
      <c r="G110" s="79"/>
      <c r="H110" s="80"/>
    </row>
    <row r="111" spans="1:8" ht="15">
      <c r="A111" s="33" t="s">
        <v>479</v>
      </c>
      <c r="B111" s="20" t="str">
        <f>IF(A111="NEWCOD",IF(ISBLANK(G111),"renseigner le champ 'Nouveau taxon'",G111),VLOOKUP(A111,'Ref Taxo'!A:B,2,FALSE))</f>
        <v>Cratoneuron filicinum</v>
      </c>
      <c r="C111" s="21">
        <f>IF(A111="NEWCOD",IF(ISBLANK(H111),"NoCod",H111),VLOOKUP(A111,'Ref Taxo'!A:D,4,FALSE))</f>
        <v>1233</v>
      </c>
      <c r="D111" s="34">
        <v>5</v>
      </c>
      <c r="E111" s="35">
        <v>5.1</v>
      </c>
      <c r="F111" s="35" t="s">
        <v>2294</v>
      </c>
      <c r="G111" s="79"/>
      <c r="H111" s="80"/>
    </row>
    <row r="112" spans="1:8" ht="15">
      <c r="A112" s="33" t="s">
        <v>418</v>
      </c>
      <c r="B112" s="20" t="str">
        <f>IF(A112="NEWCOD",IF(ISBLANK(G112),"renseigner le champ 'Nouveau taxon'",G112),VLOOKUP(A112,'Ref Taxo'!A:B,2,FALSE))</f>
        <v>Chiloscyphus polyanthos</v>
      </c>
      <c r="C112" s="21">
        <f>IF(A112="NEWCOD",IF(ISBLANK(H112),"NoCod",H112),VLOOKUP(A112,'Ref Taxo'!A:D,4,FALSE))</f>
        <v>1186</v>
      </c>
      <c r="D112" s="34">
        <v>3</v>
      </c>
      <c r="E112" s="35">
        <v>1.09</v>
      </c>
      <c r="F112" s="35" t="s">
        <v>2294</v>
      </c>
      <c r="G112" s="79"/>
      <c r="H112" s="80"/>
    </row>
    <row r="113" spans="1:8" ht="15">
      <c r="A113" s="33" t="s">
        <v>993</v>
      </c>
      <c r="B113" s="20" t="str">
        <f>IF(A113="NEWCOD",IF(ISBLANK(G113),"renseigner le champ 'Nouveau taxon'",G113),VLOOKUP(A113,'Ref Taxo'!A:B,2,FALSE))</f>
        <v>Jungermannia atrovirens</v>
      </c>
      <c r="C113" s="21">
        <f>IF(A113="NEWCOD",IF(ISBLANK(H113),"NoCod",H113),VLOOKUP(A113,'Ref Taxo'!A:D,4,FALSE))</f>
        <v>19820</v>
      </c>
      <c r="D113" s="34">
        <v>0</v>
      </c>
      <c r="E113" s="35">
        <v>1</v>
      </c>
      <c r="F113" s="35" t="s">
        <v>2294</v>
      </c>
      <c r="G113" s="79"/>
      <c r="H113" s="80"/>
    </row>
    <row r="114" spans="1:8" ht="15">
      <c r="A114" s="33" t="s">
        <v>1336</v>
      </c>
      <c r="B114" s="20" t="str">
        <f>IF(A114="NEWCOD",IF(ISBLANK(G114),"renseigner le champ 'Nouveau taxon'",G114),VLOOKUP(A114,'Ref Taxo'!A:B,2,FALSE))</f>
        <v>Pellia endiviifolia</v>
      </c>
      <c r="C114" s="21">
        <f>IF(A114="NEWCOD",IF(ISBLANK(H114),"NoCod",H114),VLOOKUP(A114,'Ref Taxo'!A:D,4,FALSE))</f>
        <v>1197</v>
      </c>
      <c r="D114" s="34">
        <v>5</v>
      </c>
      <c r="E114" s="35">
        <v>5</v>
      </c>
      <c r="F114" s="35" t="s">
        <v>5304</v>
      </c>
      <c r="G114" s="79"/>
      <c r="H114" s="80"/>
    </row>
    <row r="115" spans="1:8" ht="15">
      <c r="A115" s="33" t="s">
        <v>768</v>
      </c>
      <c r="B115" s="20" t="str">
        <f>IF(A115="NEWCOD",IF(ISBLANK(G115),"renseigner le champ 'Nouveau taxon'",G115),VLOOKUP(A115,'Ref Taxo'!A:B,2,FALSE))</f>
        <v>Fontinalis antipyretica</v>
      </c>
      <c r="C115" s="21">
        <f>IF(A115="NEWCOD",IF(ISBLANK(H115),"NoCod",H115),VLOOKUP(A115,'Ref Taxo'!A:D,4,FALSE))</f>
        <v>1310</v>
      </c>
      <c r="D115" s="34">
        <v>10</v>
      </c>
      <c r="E115" s="35">
        <v>10</v>
      </c>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15">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PAUVERT Samuel</cp:lastModifiedBy>
  <cp:lastPrinted>2020-09-28T12:34:12Z</cp:lastPrinted>
  <dcterms:created xsi:type="dcterms:W3CDTF">2017-07-26T12:29:11Z</dcterms:created>
  <dcterms:modified xsi:type="dcterms:W3CDTF">2021-04-13T06:59:05Z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