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7000" sheetId="2" r:id="rId2"/>
    <sheet name="Mises à jour" sheetId="3" r:id="rId3"/>
  </sheets>
  <definedNames/>
  <calcPr calcId="145621"/>
</workbook>
</file>

<file path=xl/sharedStrings.xml><?xml version="1.0" encoding="utf-8"?>
<sst xmlns="http://schemas.openxmlformats.org/spreadsheetml/2006/main" count="6462" uniqueCount="5300">
  <si>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</si>
  <si>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</si>
  <si>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</si>
  <si>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</si>
  <si>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</si>
  <si>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</si>
  <si>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</si>
  <si>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</si>
  <si>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</si>
  <si>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</si>
  <si>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</si>
  <si>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</si>
  <si>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</si>
  <si>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</si>
  <si>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</si>
  <si>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</si>
  <si>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</si>
  <si>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</si>
  <si>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</si>
  <si>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</si>
  <si>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</si>
  <si>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</si>
  <si>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</si>
  <si>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</si>
  <si>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</si>
  <si>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</si>
  <si>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</si>
  <si>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</si>
  <si>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</si>
  <si>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</si>
  <si>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</si>
  <si>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</si>
  <si>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</si>
  <si>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</si>
  <si>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</si>
  <si>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</si>
  <si>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</si>
  <si>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</si>
  <si>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</si>
  <si>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</si>
  <si>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</si>
  <si>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</si>
  <si>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</si>
  <si>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</si>
  <si>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</si>
  <si>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</si>
  <si>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</si>
  <si>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</si>
  <si>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</si>
  <si>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</si>
  <si>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</si>
  <si>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</si>
  <si>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</si>
  <si>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</si>
  <si>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</si>
  <si>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</si>
  <si>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</si>
  <si>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</si>
  <si>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</si>
  <si>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</si>
  <si>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</si>
  <si>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</si>
  <si>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</si>
  <si>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</si>
  <si>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</si>
  <si>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</si>
  <si>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</si>
  <si>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</si>
  <si>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</si>
  <si>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</si>
  <si>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</si>
  <si>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</si>
  <si>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</si>
  <si>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</si>
  <si>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</si>
  <si>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</si>
  <si>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</si>
  <si>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</si>
  <si>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</si>
  <si>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</si>
  <si>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</si>
  <si>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</si>
  <si>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</si>
  <si>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</si>
  <si>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</si>
  <si>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</si>
  <si>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</si>
  <si>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</si>
  <si>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</si>
  <si>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</si>
  <si>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</si>
  <si>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</si>
  <si>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</si>
  <si>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</si>
  <si>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</si>
  <si>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</si>
  <si>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</si>
  <si>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</si>
  <si>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</si>
  <si>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</si>
  <si>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</si>
  <si>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</si>
  <si>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</si>
  <si>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</si>
  <si>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</si>
  <si>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</si>
  <si>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</si>
  <si>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</si>
  <si>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</si>
  <si>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</si>
  <si>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</si>
  <si>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</si>
  <si>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</si>
  <si>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</si>
  <si>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</si>
  <si>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</si>
  <si>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</si>
  <si>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</si>
  <si>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</si>
  <si>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</si>
  <si>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</si>
  <si>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</si>
  <si>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</si>
  <si>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</si>
  <si>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</si>
  <si>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</si>
  <si>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</si>
  <si>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</si>
  <si>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</si>
  <si>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</si>
  <si>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</si>
  <si>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</si>
  <si>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</si>
  <si>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</si>
  <si>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</si>
  <si>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</si>
  <si>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</si>
  <si>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</si>
  <si>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</si>
  <si>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</si>
  <si>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</si>
  <si>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</si>
  <si>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</si>
  <si>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</si>
  <si>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</si>
  <si>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</si>
  <si>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</si>
  <si>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</si>
  <si>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</si>
  <si>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</si>
  <si>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</si>
  <si>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</si>
  <si>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</si>
  <si>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</si>
  <si>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</si>
  <si>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</si>
  <si>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</si>
  <si>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</si>
  <si>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</si>
  <si>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</si>
  <si>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</si>
  <si>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</si>
  <si>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</si>
  <si>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</si>
  <si>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</si>
  <si>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</si>
  <si>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</si>
  <si>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</si>
  <si>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</si>
  <si>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</si>
  <si>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</si>
  <si>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</si>
  <si>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</si>
  <si>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</si>
  <si>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</si>
  <si>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</si>
  <si>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</si>
  <si>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</si>
  <si>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</si>
  <si>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</si>
  <si>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</si>
  <si>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</si>
  <si>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</si>
  <si>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</si>
  <si>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</si>
  <si>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</si>
  <si>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</si>
  <si>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</si>
  <si>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</si>
  <si>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</si>
  <si>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</si>
  <si>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</si>
  <si>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</si>
  <si>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</si>
  <si>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</si>
  <si>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</si>
  <si>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</si>
  <si>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</si>
  <si>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</si>
  <si>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</si>
  <si>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</si>
  <si>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</si>
  <si>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</si>
  <si>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</si>
  <si>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</si>
  <si>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</si>
  <si>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</si>
  <si>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</si>
  <si>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</si>
  <si>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</si>
  <si>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</si>
  <si>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</si>
  <si>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</si>
  <si>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</si>
  <si>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</si>
  <si>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</si>
  <si>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</si>
  <si>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</si>
  <si>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</si>
  <si>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</si>
  <si>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</si>
  <si>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</si>
  <si>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</si>
  <si>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</si>
  <si>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</si>
  <si>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</si>
  <si>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</si>
  <si>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</si>
  <si>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</si>
  <si>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</si>
  <si>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</si>
  <si>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</si>
  <si>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</si>
  <si>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</si>
  <si>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</si>
  <si>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</si>
  <si>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</si>
  <si>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</si>
  <si>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</si>
  <si>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</si>
  <si>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</si>
  <si>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</si>
  <si>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</si>
  <si>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</si>
  <si>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</si>
  <si>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</si>
  <si>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</si>
  <si>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</si>
  <si>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</si>
  <si>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</si>
  <si>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</si>
  <si>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</si>
  <si>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</si>
  <si>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</si>
  <si>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</si>
  <si>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</si>
  <si>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</si>
  <si>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</si>
  <si>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</si>
  <si>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</si>
  <si>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</si>
  <si>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</si>
  <si>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</si>
  <si>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</si>
  <si>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</si>
  <si>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</si>
  <si>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</si>
  <si>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</si>
  <si>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</si>
  <si>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</si>
  <si>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</si>
  <si>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</si>
  <si>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</si>
  <si>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</si>
  <si>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</si>
  <si>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</si>
  <si>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</si>
  <si>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</si>
  <si>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</si>
  <si>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</si>
  <si>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</si>
  <si>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</si>
  <si>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</si>
  <si>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</si>
  <si>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</si>
  <si>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</si>
  <si>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</si>
  <si>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</si>
  <si>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</si>
  <si>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</si>
  <si>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</si>
  <si>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</si>
  <si>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</si>
  <si>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</si>
  <si>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</si>
  <si>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</si>
  <si>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</si>
  <si>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</si>
  <si>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</si>
  <si>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</si>
  <si>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</si>
  <si>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</si>
  <si>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</si>
  <si>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</si>
  <si>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</si>
  <si>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</si>
  <si>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</si>
  <si>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</si>
  <si>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</si>
  <si>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</si>
  <si>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</si>
  <si>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</si>
  <si>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</si>
  <si>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</si>
  <si>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</si>
  <si>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</si>
  <si>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</si>
  <si>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</si>
  <si>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</si>
  <si>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</si>
  <si>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</si>
  <si>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</si>
  <si>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</si>
  <si>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</si>
  <si>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</si>
  <si>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</si>
  <si>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</si>
  <si>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</si>
  <si>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</si>
  <si>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</si>
  <si>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</si>
  <si>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</si>
  <si>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</si>
  <si>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</si>
  <si>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</si>
  <si>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</si>
  <si>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</si>
  <si>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</si>
  <si>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</si>
  <si>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</si>
  <si>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</si>
  <si>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</si>
  <si>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</si>
  <si>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</si>
  <si>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</si>
  <si>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</si>
  <si>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</si>
  <si>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</si>
  <si>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</si>
  <si>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</si>
  <si>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</si>
  <si>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</si>
  <si>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</si>
  <si>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</si>
  <si>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</si>
  <si>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</si>
  <si>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</si>
  <si>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</si>
  <si>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</si>
  <si>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</si>
  <si>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</si>
  <si>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</si>
  <si>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</si>
  <si>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</si>
  <si>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</si>
  <si>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</si>
  <si>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</si>
  <si>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</si>
  <si>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</si>
  <si>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</si>
  <si>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</si>
  <si>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</si>
  <si>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</si>
  <si>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</si>
  <si>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</si>
  <si>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</si>
  <si>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</si>
  <si>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</si>
  <si>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</si>
  <si>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</si>
  <si>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</si>
  <si>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</si>
  <si>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</si>
  <si>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</si>
  <si>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</si>
  <si>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</si>
  <si>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</si>
  <si>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</si>
  <si>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</si>
  <si>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</si>
  <si>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</si>
  <si>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</si>
  <si>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</si>
  <si>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</si>
  <si>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</si>
  <si>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</si>
  <si>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</si>
  <si>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</si>
  <si>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</si>
  <si>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</si>
  <si>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</si>
  <si>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</si>
  <si>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</si>
  <si>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</si>
  <si>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</si>
  <si>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</si>
  <si>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</si>
  <si>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</si>
  <si>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</si>
  <si>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</si>
  <si>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</si>
  <si>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</si>
  <si>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</si>
  <si>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</si>
  <si>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</si>
  <si>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</si>
  <si>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</si>
  <si>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</si>
  <si>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</si>
  <si>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</si>
  <si>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</si>
  <si>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</si>
  <si>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</si>
  <si>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</si>
  <si>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</si>
  <si>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</si>
  <si>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</si>
  <si>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</si>
  <si>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</si>
  <si>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</si>
  <si>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</si>
  <si>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</si>
  <si>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</si>
  <si>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</si>
  <si>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</si>
  <si>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</si>
  <si>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</si>
  <si>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</si>
  <si>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</si>
  <si>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</si>
  <si>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</si>
  <si>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</si>
  <si>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</si>
  <si>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</si>
  <si>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</si>
  <si>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</si>
  <si>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</si>
  <si>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</si>
  <si>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</si>
  <si>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</si>
  <si>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</si>
  <si>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</si>
  <si>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</si>
  <si>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</si>
  <si>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</si>
  <si>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</si>
  <si>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</si>
  <si>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</si>
  <si>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</si>
  <si>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</si>
  <si>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</si>
  <si>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</si>
  <si>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</si>
  <si>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</si>
  <si>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</si>
  <si>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</si>
  <si>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</si>
  <si>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</si>
  <si>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</si>
  <si>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</si>
  <si>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</si>
  <si>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</si>
  <si>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</si>
  <si>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</si>
  <si>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</si>
  <si>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</si>
  <si>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</si>
  <si>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</si>
  <si>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</si>
  <si>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</si>
  <si>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</si>
  <si>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</si>
  <si>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</si>
  <si>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</si>
  <si>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</si>
  <si>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</si>
  <si>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</si>
  <si>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</si>
  <si>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</si>
  <si>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</si>
  <si>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</si>
  <si>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</si>
  <si>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</si>
  <si>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</si>
  <si>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</si>
  <si>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</si>
  <si>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</si>
  <si>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</si>
  <si>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</si>
  <si>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</si>
  <si>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</si>
  <si>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</si>
  <si>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</si>
  <si>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</si>
  <si>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</si>
  <si>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</si>
  <si>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</si>
  <si>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</si>
  <si>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</si>
  <si>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</si>
  <si>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</si>
  <si>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</si>
  <si>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</si>
  <si>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</si>
  <si>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</si>
  <si>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</si>
  <si>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</si>
  <si>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</si>
  <si>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</si>
  <si>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</si>
  <si>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</si>
  <si>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</si>
  <si>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</si>
  <si>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</si>
  <si>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</si>
  <si>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</si>
  <si>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</si>
  <si>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</si>
  <si>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</si>
  <si>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</si>
  <si>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</si>
  <si>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</si>
  <si>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</si>
  <si>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</si>
  <si>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</si>
  <si>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</si>
  <si>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</si>
  <si>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</si>
  <si>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</si>
  <si>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</si>
  <si>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</si>
  <si>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</si>
  <si>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</si>
  <si>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</si>
  <si>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</si>
  <si>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</si>
  <si>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</si>
  <si>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</si>
  <si>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</si>
  <si>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</si>
  <si>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</si>
  <si>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</si>
  <si>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</si>
  <si>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</si>
  <si>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</si>
  <si>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</si>
  <si>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</si>
  <si>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</si>
  <si>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</si>
  <si>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</si>
  <si>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</si>
  <si>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</si>
  <si>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</si>
  <si>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</si>
  <si>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</si>
  <si>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</si>
  <si>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</si>
  <si>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</si>
  <si>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</si>
  <si>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</si>
  <si>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</si>
  <si>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</si>
  <si>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</si>
  <si>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</si>
  <si>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</si>
  <si>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</si>
  <si>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</si>
  <si>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</si>
  <si>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</si>
  <si>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</si>
  <si>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</si>
  <si>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</si>
  <si>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</si>
  <si>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</si>
  <si>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</si>
  <si>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</si>
  <si>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</si>
  <si>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</si>
  <si>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</si>
  <si>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</si>
  <si>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</si>
  <si>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</si>
  <si>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</si>
  <si>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</si>
  <si>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</si>
  <si>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</si>
  <si>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</si>
  <si>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</si>
  <si>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</si>
  <si>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</si>
  <si>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</si>
  <si>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</si>
  <si>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</si>
  <si>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</si>
  <si>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</si>
  <si>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</si>
  <si>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</si>
  <si>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</si>
  <si>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</si>
  <si>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</si>
  <si>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</si>
  <si>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</si>
  <si>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</si>
  <si>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</si>
  <si>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</si>
  <si>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</si>
  <si>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</si>
  <si>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</si>
  <si>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</si>
  <si>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</si>
  <si>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</si>
  <si>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</si>
  <si>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</si>
  <si>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</si>
  <si>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</si>
  <si>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</si>
  <si>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</si>
  <si>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</si>
  <si>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</si>
  <si>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</si>
  <si>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</si>
  <si>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</si>
  <si>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</si>
  <si>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</si>
  <si>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</si>
  <si>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</si>
  <si>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</si>
  <si>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</si>
  <si>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</si>
  <si>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</si>
  <si>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</si>
  <si>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</si>
  <si>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</si>
  <si>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</si>
  <si>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</si>
  <si>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</si>
  <si>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</si>
  <si>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</si>
  <si>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</si>
  <si>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</si>
  <si>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</si>
  <si>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</si>
  <si>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</si>
  <si>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</si>
  <si>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</si>
  <si>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</si>
  <si>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</si>
  <si>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</si>
  <si>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</si>
  <si>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</si>
  <si>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</si>
  <si>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</si>
  <si>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</si>
  <si>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</si>
  <si>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</si>
  <si>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</si>
  <si>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</si>
  <si>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</si>
  <si>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</si>
  <si>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</si>
  <si>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</si>
  <si>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</si>
  <si>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</si>
  <si>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</si>
  <si>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</si>
  <si>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</si>
  <si>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</si>
  <si>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</si>
  <si>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</si>
  <si>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</si>
  <si>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</si>
  <si>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</si>
  <si>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</si>
  <si>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</si>
  <si>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</si>
  <si>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</si>
  <si>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</si>
  <si>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</si>
  <si>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</si>
  <si>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</si>
  <si>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</si>
  <si>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</si>
  <si>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</si>
  <si>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</si>
  <si>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</si>
  <si>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</si>
  <si>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</si>
  <si>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</si>
  <si>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</si>
  <si>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</si>
  <si>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</si>
  <si>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</si>
  <si>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</si>
  <si>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</si>
  <si>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</si>
  <si>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</si>
  <si>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</si>
  <si>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</si>
  <si>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</si>
  <si>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</si>
  <si>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</si>
  <si>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</si>
  <si>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</si>
  <si>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</si>
  <si>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</si>
  <si>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</si>
  <si>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</si>
  <si>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</si>
  <si>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</si>
  <si>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</si>
  <si>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</si>
  <si>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</si>
  <si>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</si>
  <si>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</si>
  <si>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</si>
  <si>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</si>
  <si>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</si>
  <si>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</si>
  <si>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</si>
  <si>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</si>
  <si>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</si>
  <si>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</si>
  <si>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</si>
  <si>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</si>
  <si>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</si>
  <si>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</si>
  <si>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</si>
  <si>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</si>
  <si>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</si>
  <si>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</si>
  <si>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</si>
  <si>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</si>
  <si>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</si>
  <si>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</si>
  <si>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</si>
  <si>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</si>
  <si>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</si>
  <si>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</si>
  <si>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</si>
  <si>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</si>
  <si>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</si>
  <si>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</si>
  <si>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</si>
  <si>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</si>
  <si>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</si>
  <si>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</si>
  <si>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</si>
  <si>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</si>
  <si>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</si>
  <si>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</si>
  <si>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</si>
  <si>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</si>
  <si>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</si>
  <si>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</si>
  <si>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</si>
  <si>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</si>
  <si>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</si>
  <si>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</si>
  <si>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</si>
  <si>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</si>
  <si>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</si>
  <si>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</si>
  <si>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</si>
  <si>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</si>
  <si>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</si>
  <si>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</si>
  <si>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</si>
  <si>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</si>
  <si>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</si>
  <si>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</si>
  <si>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</si>
  <si>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</si>
  <si>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</si>
  <si>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</si>
  <si>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</si>
  <si>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</si>
  <si>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</si>
  <si>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</si>
  <si>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</si>
  <si>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</si>
  <si>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</si>
  <si>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</si>
  <si>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</si>
  <si>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</si>
  <si>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</si>
  <si>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</si>
  <si>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</si>
  <si>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</si>
  <si>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</si>
  <si>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</si>
  <si>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</si>
  <si>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</si>
  <si>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</si>
  <si>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</si>
  <si>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</si>
  <si>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</si>
  <si>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</si>
  <si>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</si>
  <si>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</si>
  <si>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</si>
  <si>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</si>
  <si>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</si>
  <si>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</si>
  <si>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</si>
  <si>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</si>
  <si>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</si>
  <si>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</si>
  <si>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</si>
  <si>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</si>
  <si>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</si>
  <si>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</si>
  <si>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</si>
  <si>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</si>
  <si>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</si>
  <si>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</si>
  <si>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</si>
  <si>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</si>
  <si>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</si>
  <si>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</si>
  <si>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</si>
  <si>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</si>
  <si>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</si>
  <si>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</si>
  <si>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</si>
  <si>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</si>
  <si>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</si>
  <si>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</si>
  <si>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</si>
  <si>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</si>
  <si>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</si>
  <si>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</si>
  <si>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</si>
  <si>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</si>
  <si>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</si>
  <si>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</si>
  <si>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</si>
  <si>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</si>
  <si>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</si>
  <si>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</si>
  <si>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</si>
  <si>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</si>
  <si>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</si>
  <si>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</si>
  <si>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</si>
  <si>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</si>
  <si>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</si>
  <si>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</si>
  <si>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</si>
  <si>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</si>
  <si>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</si>
  <si>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</si>
  <si>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</si>
  <si>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</si>
  <si>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</si>
  <si>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</si>
  <si>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</si>
  <si>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</si>
  <si>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</si>
  <si>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</si>
  <si>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</si>
  <si>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</si>
  <si>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</si>
  <si>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</si>
  <si>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</si>
  <si>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</si>
  <si>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</si>
  <si>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</si>
  <si>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</si>
  <si>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</si>
  <si>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</si>
  <si>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</si>
  <si>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</si>
  <si>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</si>
  <si>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</si>
  <si>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</si>
  <si>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</si>
  <si>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</si>
  <si>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</si>
  <si>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</si>
  <si>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</si>
  <si>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</si>
  <si>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</si>
  <si>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</si>
  <si>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</si>
  <si>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</si>
  <si>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</si>
  <si>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</si>
  <si>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</si>
  <si>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</si>
  <si>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</si>
  <si>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</si>
  <si>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</si>
  <si>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</si>
  <si>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</si>
  <si>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</si>
  <si>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</si>
  <si>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</si>
  <si>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</si>
  <si>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</si>
  <si>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</si>
  <si>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</si>
  <si>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</si>
  <si>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</si>
  <si>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</si>
  <si>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</si>
  <si>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</si>
  <si>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</si>
  <si>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</si>
  <si>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</si>
  <si>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</si>
  <si>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</si>
  <si>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</si>
  <si>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</si>
  <si>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</si>
  <si>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</si>
  <si>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</si>
  <si>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</si>
  <si>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</si>
  <si>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</si>
  <si>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</si>
  <si>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</si>
  <si>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</si>
  <si>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</si>
  <si>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</si>
  <si>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</si>
  <si>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</si>
  <si>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</si>
  <si>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</si>
  <si>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</si>
  <si>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</si>
  <si>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</si>
  <si>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</si>
  <si>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</si>
  <si>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</si>
  <si>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</si>
  <si>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</si>
  <si>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</si>
  <si>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</si>
  <si>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</si>
  <si>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</si>
  <si>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</si>
  <si>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</si>
  <si>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</si>
  <si>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</si>
  <si>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</si>
  <si>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</si>
  <si>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</si>
  <si>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</si>
  <si>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</si>
  <si>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</si>
  <si>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</si>
  <si>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</si>
  <si>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</si>
  <si>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</si>
  <si>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</si>
  <si>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</si>
  <si>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</si>
  <si>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</si>
  <si>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</si>
  <si>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</si>
  <si>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</si>
  <si>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</si>
  <si>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</si>
  <si>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</si>
  <si>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</si>
  <si>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</si>
  <si>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</si>
  <si>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</si>
  <si>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</si>
  <si>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</si>
  <si>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</si>
  <si>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</si>
  <si>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</si>
  <si>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</si>
  <si>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</si>
  <si>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</si>
  <si>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</si>
  <si>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</si>
  <si>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</si>
  <si>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</si>
  <si>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</si>
  <si>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</si>
  <si>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</si>
  <si>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</si>
  <si>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</si>
  <si>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</si>
  <si>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</si>
  <si>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</si>
  <si>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</si>
  <si>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</si>
  <si>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</si>
  <si>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</si>
  <si>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</si>
  <si>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</si>
  <si>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</si>
  <si>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</si>
  <si>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</si>
  <si>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</si>
  <si>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</si>
  <si>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</si>
  <si>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</si>
  <si>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</si>
  <si>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</si>
  <si>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</si>
  <si>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</si>
  <si>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</si>
  <si>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</si>
  <si>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</si>
  <si>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</si>
  <si>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</si>
  <si>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</si>
  <si>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</si>
  <si>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</si>
  <si>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</si>
  <si>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</si>
  <si>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</si>
  <si>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</si>
  <si>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</si>
  <si>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</si>
  <si>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</si>
  <si>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</si>
  <si>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</si>
  <si>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</si>
  <si>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</si>
  <si>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</si>
  <si>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</si>
  <si>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</si>
  <si>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</si>
  <si>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</si>
  <si>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</si>
  <si>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</si>
  <si>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</si>
  <si>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</si>
  <si>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</si>
  <si>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</si>
  <si>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</si>
  <si>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</si>
  <si>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</si>
  <si>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</si>
  <si>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</si>
  <si>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</si>
  <si>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</si>
  <si>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</si>
  <si>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</si>
  <si>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</si>
  <si>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</si>
  <si>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</si>
  <si>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</si>
  <si>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</si>
  <si>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</si>
  <si>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</si>
  <si>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</si>
  <si>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</si>
  <si>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</si>
  <si>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</si>
  <si>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</si>
  <si>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</si>
  <si>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</si>
  <si>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</si>
  <si>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</si>
  <si>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</si>
  <si>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</si>
  <si>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</si>
  <si>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</si>
  <si>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</si>
  <si>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</si>
  <si>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</si>
  <si>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</si>
  <si>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</si>
  <si>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</si>
  <si>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</si>
  <si>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</si>
  <si>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</si>
  <si>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</si>
  <si>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</si>
  <si>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</si>
  <si>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</si>
  <si>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</si>
  <si>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</si>
  <si>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</si>
  <si>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</si>
  <si>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</si>
  <si>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</si>
  <si>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</si>
  <si>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</si>
  <si>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</si>
  <si>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</si>
  <si>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</si>
  <si>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</si>
  <si>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</si>
  <si>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</si>
  <si>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</si>
  <si>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</si>
  <si>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</si>
  <si>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</si>
  <si>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</si>
  <si>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</si>
  <si>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</si>
  <si>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</si>
  <si>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</si>
  <si>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</si>
  <si>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</si>
  <si>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</si>
  <si>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</si>
  <si>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</si>
  <si>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</si>
  <si>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</si>
  <si>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</si>
  <si>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</si>
  <si>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</si>
  <si>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</si>
  <si>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</si>
  <si>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</si>
  <si>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</si>
  <si>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</si>
  <si>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</si>
  <si>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</si>
  <si>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</si>
  <si>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</si>
  <si>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</si>
  <si>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</si>
  <si>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</si>
  <si>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</si>
  <si>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</si>
  <si>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</si>
  <si>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</si>
  <si>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</si>
  <si>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</si>
  <si>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</si>
  <si>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</si>
  <si>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</si>
  <si>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</si>
  <si>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</si>
  <si>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</si>
  <si>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</si>
  <si>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</si>
  <si>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</si>
  <si>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</si>
  <si>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</si>
  <si>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</si>
  <si>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</si>
  <si>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</si>
  <si>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</si>
  <si>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</si>
  <si>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</si>
  <si>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</si>
  <si>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</si>
  <si>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</si>
  <si>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</si>
  <si>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</si>
  <si>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</si>
  <si>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</si>
  <si>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</si>
  <si>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</si>
  <si>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</si>
  <si>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</si>
  <si>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</si>
  <si>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</si>
  <si>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</si>
  <si>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</si>
  <si>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</si>
  <si>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</si>
  <si>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</si>
  <si>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</si>
  <si>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</si>
  <si>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</si>
  <si>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</si>
  <si>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</si>
  <si>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</si>
  <si>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</si>
  <si>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</si>
  <si>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</si>
  <si>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</si>
  <si>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</si>
  <si>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</si>
  <si>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</si>
  <si>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</si>
  <si>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</si>
  <si>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</si>
  <si>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</si>
  <si>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</si>
  <si>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</si>
  <si>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</si>
  <si>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</si>
  <si>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</si>
  <si>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</si>
  <si>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</si>
  <si>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</si>
  <si>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</si>
  <si>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</si>
  <si>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</si>
  <si>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</si>
  <si>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</si>
  <si>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</si>
  <si>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</si>
  <si>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</si>
  <si>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</si>
  <si>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</si>
  <si>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</si>
  <si>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</si>
  <si>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</si>
  <si>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</si>
  <si>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</si>
  <si>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</si>
  <si>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</si>
  <si>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</si>
  <si>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</si>
  <si>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</si>
  <si>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</si>
  <si>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</si>
  <si>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</si>
  <si>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</si>
  <si>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</si>
  <si>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</si>
  <si>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</si>
  <si>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</si>
  <si>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</si>
  <si>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</si>
  <si>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</si>
  <si>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</si>
  <si>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</si>
  <si>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</si>
  <si>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</si>
  <si>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</si>
  <si>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</si>
  <si>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</si>
  <si>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</si>
  <si>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</si>
  <si>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</si>
  <si>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</si>
  <si>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</si>
  <si>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</si>
  <si>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</si>
  <si>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</si>
  <si>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</si>
  <si>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</si>
  <si>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</si>
  <si>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</si>
  <si>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</si>
  <si>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</si>
  <si>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</si>
  <si>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</si>
  <si>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</si>
  <si>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</si>
  <si>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</si>
  <si>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</si>
  <si>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</si>
  <si>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</si>
  <si>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</si>
  <si>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</si>
  <si>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</si>
  <si>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</si>
  <si>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</si>
  <si>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</si>
  <si>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</si>
  <si>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</si>
  <si>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</si>
  <si>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</si>
  <si>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</si>
  <si>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</si>
  <si>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</si>
  <si>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</si>
  <si>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</si>
  <si>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</si>
  <si>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</si>
  <si>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</si>
  <si>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</si>
  <si>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</si>
  <si>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</si>
  <si>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</si>
  <si>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</si>
  <si>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</si>
  <si>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</si>
  <si>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</si>
  <si>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</si>
  <si>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</si>
  <si>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</si>
  <si>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</si>
  <si>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</si>
  <si>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</si>
  <si>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</si>
  <si>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</si>
  <si>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</si>
  <si>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</si>
  <si>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</si>
  <si>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</si>
  <si>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</si>
  <si>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</si>
  <si>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</si>
  <si>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</si>
  <si>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</si>
  <si>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</si>
  <si>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</si>
  <si>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</si>
  <si>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</si>
  <si>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</si>
  <si>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</si>
  <si>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</si>
  <si>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</si>
  <si>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</si>
  <si>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</si>
  <si>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</si>
  <si>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</si>
  <si>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</si>
  <si>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</si>
  <si>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</si>
  <si>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</si>
  <si>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</si>
  <si>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</si>
  <si>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</si>
  <si>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</si>
  <si>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</si>
  <si>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</si>
  <si>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</si>
  <si>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</si>
  <si>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</si>
  <si>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</si>
  <si>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</si>
  <si>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</si>
  <si>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</si>
  <si>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</si>
  <si>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</si>
  <si>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</si>
  <si>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</si>
  <si>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</si>
  <si>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</si>
  <si>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</si>
  <si>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</si>
  <si>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</si>
  <si>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</si>
  <si>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</si>
  <si>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</si>
  <si>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</si>
  <si>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</si>
  <si>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</si>
  <si>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</si>
  <si>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</si>
  <si>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</si>
  <si>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</si>
  <si>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</si>
  <si>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</si>
  <si>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</si>
  <si>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</si>
  <si>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</si>
  <si>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</si>
  <si>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</si>
  <si>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</si>
  <si>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</si>
  <si>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</si>
  <si>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</si>
  <si>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</si>
  <si>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</si>
  <si>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</si>
  <si>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</si>
  <si>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</si>
  <si>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</si>
  <si>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</si>
  <si>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</si>
  <si>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</si>
  <si>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</si>
  <si>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</si>
  <si>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</si>
  <si>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</si>
  <si>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</si>
  <si>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</si>
  <si>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</si>
  <si>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</si>
  <si>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</si>
  <si>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</si>
  <si>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</si>
  <si>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</si>
  <si>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</si>
  <si>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</si>
  <si>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</si>
  <si>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</si>
  <si>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</si>
  <si>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</si>
  <si>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</si>
  <si>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</si>
  <si>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</si>
  <si>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</si>
  <si>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</si>
  <si>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</si>
  <si>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</si>
  <si>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</si>
  <si>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</si>
  <si>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</si>
  <si>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</si>
  <si>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</si>
  <si>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</si>
  <si>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</si>
  <si>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</si>
  <si>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</si>
  <si>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</si>
  <si>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</si>
  <si>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</si>
  <si>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</si>
  <si>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</si>
  <si>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</si>
  <si>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</si>
  <si>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</si>
  <si>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</si>
  <si>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</si>
  <si>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</si>
  <si>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</si>
  <si>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</si>
  <si>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</si>
  <si>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</si>
  <si>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</si>
  <si>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</si>
  <si>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</si>
  <si>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</si>
  <si>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</si>
  <si>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</si>
  <si>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</si>
  <si>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</si>
  <si>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</si>
  <si>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</si>
  <si>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</si>
  <si>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</si>
  <si>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</si>
  <si>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</si>
  <si>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</si>
  <si>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</si>
  <si>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</si>
  <si>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</si>
  <si>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</si>
  <si>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</si>
  <si>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</si>
  <si>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</si>
  <si>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</si>
  <si>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</si>
  <si>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</si>
  <si>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</si>
  <si>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</si>
  <si>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</si>
  <si>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</si>
  <si>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</si>
  <si>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</si>
  <si>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</si>
  <si>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</si>
  <si>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</si>
  <si>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</si>
  <si>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</si>
  <si>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</si>
  <si>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</si>
  <si>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</si>
  <si>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</si>
  <si>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</si>
  <si>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</si>
  <si>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</si>
  <si>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</si>
  <si>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</si>
  <si>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</si>
  <si>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</si>
  <si>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</si>
  <si>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</si>
  <si>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</si>
  <si>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</si>
  <si>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</si>
  <si>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</si>
  <si>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</si>
  <si>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</si>
  <si>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</si>
  <si>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</si>
  <si>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</si>
  <si>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</si>
  <si>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</si>
  <si>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</si>
  <si>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</si>
  <si>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</si>
  <si>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</si>
  <si>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</si>
  <si>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</si>
  <si>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</si>
  <si>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</si>
  <si>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</si>
  <si>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</si>
  <si>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</si>
  <si>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</si>
  <si>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</si>
  <si>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</si>
  <si>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</si>
  <si>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</si>
  <si>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</si>
  <si>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</si>
  <si>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</si>
  <si>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</si>
  <si>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</si>
  <si>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</si>
  <si>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</si>
  <si>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</si>
  <si>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</si>
  <si>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</si>
  <si>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</si>
  <si>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</si>
  <si>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</si>
  <si>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</si>
  <si>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</si>
  <si>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</si>
  <si>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</si>
  <si>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</si>
  <si>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</si>
  <si>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</si>
  <si>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</si>
  <si>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</si>
  <si>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</si>
  <si>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</si>
  <si>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</si>
  <si>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</si>
  <si>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</si>
  <si>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</si>
  <si>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</si>
  <si>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</si>
  <si>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</si>
  <si>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</si>
  <si>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</si>
  <si>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</si>
  <si>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</si>
  <si>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</si>
  <si>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</si>
  <si>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</si>
  <si>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</si>
  <si>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</si>
  <si>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</si>
  <si>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</si>
  <si>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</si>
  <si>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</si>
  <si>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</si>
  <si>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</si>
  <si>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</si>
  <si>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</si>
  <si>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</si>
  <si>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</si>
  <si>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</si>
  <si>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</si>
  <si>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</si>
  <si>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</si>
  <si>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</si>
  <si>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</si>
  <si>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</si>
  <si>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</si>
  <si>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</si>
  <si>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</si>
  <si>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</si>
  <si>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</si>
  <si>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</si>
  <si>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</si>
  <si>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</si>
  <si>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</si>
  <si>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</si>
  <si>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</si>
  <si>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</si>
  <si>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</si>
  <si>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</si>
  <si>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</si>
  <si>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</si>
  <si>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</si>
  <si>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</si>
  <si>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</si>
  <si>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</si>
  <si>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</si>
  <si>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</si>
  <si>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</si>
  <si>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</si>
  <si>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</si>
  <si>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</si>
  <si>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</si>
  <si>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</si>
  <si>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</si>
  <si>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</si>
  <si>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</si>
  <si>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</si>
  <si>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</si>
  <si>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</si>
  <si>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</si>
  <si>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</si>
  <si>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</si>
  <si>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</si>
  <si>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</si>
  <si>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</si>
  <si>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</si>
  <si>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</si>
  <si>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</si>
  <si>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</si>
  <si>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</si>
  <si>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</si>
  <si>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</si>
  <si>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</si>
  <si>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</si>
  <si>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</si>
  <si>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</si>
  <si>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</si>
  <si>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</si>
  <si>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</si>
  <si>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</si>
  <si>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</si>
  <si>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</si>
  <si>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</si>
  <si>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</si>
  <si>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</si>
  <si>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</si>
  <si>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</si>
  <si>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</si>
  <si>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</si>
  <si>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</si>
  <si>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</si>
  <si>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</si>
  <si>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</si>
  <si>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</si>
  <si>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</si>
  <si>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</si>
  <si>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</si>
  <si>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</si>
  <si>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</si>
  <si>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</si>
  <si>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</si>
  <si>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</si>
  <si>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</si>
  <si>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</si>
  <si>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</si>
  <si>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</si>
  <si>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</si>
  <si>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</si>
  <si>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</si>
  <si>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</si>
  <si>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</si>
  <si>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</si>
  <si>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</si>
  <si>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</si>
  <si>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</si>
  <si>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</si>
  <si>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</si>
  <si>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</si>
  <si>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</si>
  <si>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</si>
  <si>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</si>
  <si>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</si>
  <si>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</si>
  <si>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</si>
  <si>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</si>
  <si>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</si>
  <si>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</si>
  <si>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</si>
  <si>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</si>
  <si>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</si>
  <si>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</si>
  <si>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</si>
  <si>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</si>
  <si>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</si>
  <si>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</si>
  <si>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</si>
  <si>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</si>
  <si>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</si>
  <si>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</si>
  <si>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</si>
  <si>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</si>
  <si>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</si>
  <si>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</si>
  <si>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</si>
  <si>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</si>
  <si>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</si>
  <si>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</si>
  <si>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</si>
  <si>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</si>
  <si>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</si>
  <si>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</si>
  <si>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</si>
  <si>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</si>
  <si>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</si>
  <si>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</si>
  <si>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</si>
  <si>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</si>
  <si>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</si>
  <si>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</si>
  <si>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</si>
  <si>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</si>
  <si>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</si>
  <si>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</si>
  <si>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</si>
  <si>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</si>
  <si>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</si>
  <si>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</si>
  <si>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</si>
  <si>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</si>
  <si>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</si>
  <si>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</si>
  <si>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</si>
  <si>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</si>
  <si>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</si>
  <si>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</si>
  <si>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</si>
  <si>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</si>
  <si>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</si>
  <si>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</si>
  <si>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</si>
  <si>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</si>
  <si>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</si>
  <si>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</si>
  <si>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</si>
  <si>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</si>
  <si>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</si>
  <si>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</si>
  <si>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</si>
  <si>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</si>
  <si>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</si>
  <si>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</si>
  <si>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</si>
  <si>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</si>
  <si>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</si>
  <si>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</si>
  <si>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</si>
  <si>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</si>
  <si>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</si>
  <si>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</si>
  <si>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</si>
  <si>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</si>
  <si>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</si>
  <si>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</si>
  <si>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</si>
  <si>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</si>
  <si>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</si>
  <si>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</si>
  <si>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</si>
  <si>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</si>
  <si>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</si>
  <si>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</si>
  <si>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</si>
  <si>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</si>
  <si>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</si>
  <si>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</si>
  <si>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</si>
  <si>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</si>
  <si>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</si>
  <si>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</si>
  <si>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</si>
  <si>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</si>
  <si>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</si>
  <si>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</si>
  <si>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</si>
  <si>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</si>
  <si>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</si>
  <si>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</si>
  <si>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</si>
  <si>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</si>
  <si>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</si>
  <si>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</si>
  <si>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</si>
  <si>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</si>
  <si>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</si>
  <si>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</si>
  <si>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</si>
  <si>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</si>
  <si>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</si>
  <si>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</si>
  <si>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</si>
  <si>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</si>
  <si>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</si>
  <si>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</si>
  <si>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</si>
  <si>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</si>
  <si>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</si>
  <si>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</si>
  <si>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</si>
  <si>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</si>
  <si>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</si>
  <si>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</si>
  <si>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</si>
  <si>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</si>
  <si>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</si>
  <si>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</si>
  <si>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</si>
  <si>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</si>
  <si>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</si>
  <si>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</si>
  <si>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</si>
  <si>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</si>
  <si>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</si>
  <si>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</si>
  <si>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</si>
  <si>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</si>
  <si>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</si>
  <si>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</si>
  <si>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</si>
  <si>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</si>
  <si>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</si>
  <si>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</si>
  <si>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</si>
  <si>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</si>
  <si>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</si>
  <si>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</si>
  <si>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</si>
  <si>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</si>
  <si>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</si>
  <si>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</si>
  <si>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</si>
  <si>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</si>
  <si>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</si>
  <si>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</si>
  <si>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</si>
  <si>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</si>
  <si>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</si>
  <si>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</si>
  <si>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</si>
  <si>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</si>
  <si>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</si>
  <si>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</si>
  <si>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</si>
  <si>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</si>
  <si>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</si>
  <si>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</si>
  <si>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</si>
  <si>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</si>
  <si>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</si>
  <si>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</si>
  <si>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</si>
  <si>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</si>
  <si>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</si>
  <si>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</si>
  <si>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</si>
  <si>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</si>
  <si>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</si>
  <si>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</si>
  <si>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</si>
  <si>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</si>
  <si>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</si>
  <si>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</si>
  <si>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</si>
  <si>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</si>
  <si>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</si>
  <si>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</si>
  <si>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</si>
  <si>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</si>
  <si>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</si>
  <si>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</si>
  <si>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</si>
  <si>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</si>
  <si>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</si>
  <si>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</si>
  <si>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</si>
  <si>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</si>
  <si>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</si>
  <si>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</si>
  <si>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</si>
  <si>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</si>
  <si>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</si>
  <si>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</si>
  <si>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</si>
  <si>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</si>
  <si>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</si>
  <si>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</si>
  <si>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</si>
  <si>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</si>
  <si>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</si>
  <si>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</si>
  <si>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</si>
  <si>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</si>
  <si>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</si>
  <si>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</si>
  <si>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</si>
  <si>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</si>
  <si>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</si>
  <si>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</si>
  <si>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</si>
  <si>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</si>
  <si>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</si>
  <si>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</si>
  <si>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</si>
  <si>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</si>
  <si>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</si>
  <si>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</si>
  <si>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</si>
  <si>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</si>
  <si>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</si>
  <si>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</si>
  <si>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</si>
  <si>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</si>
  <si>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</si>
  <si>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</si>
  <si>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</si>
  <si>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</si>
  <si>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</si>
  <si>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</si>
  <si>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</si>
  <si>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</si>
  <si>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</si>
  <si>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</si>
  <si>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</si>
  <si>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</si>
  <si>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</si>
  <si>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</si>
  <si>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</si>
  <si>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</si>
  <si>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</si>
  <si>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</si>
  <si>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</si>
  <si>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</si>
  <si>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</si>
  <si>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</si>
  <si>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</si>
  <si>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</si>
  <si>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</si>
  <si>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</si>
  <si>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</si>
  <si>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</si>
  <si>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</si>
  <si>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</si>
  <si>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</si>
  <si>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</si>
  <si>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</si>
  <si>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</si>
  <si>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</si>
  <si>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</si>
  <si>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</si>
  <si>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</si>
  <si>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</si>
  <si>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</si>
  <si>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</si>
  <si>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</si>
  <si>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</si>
  <si>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</si>
  <si>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</si>
  <si>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</si>
  <si>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</si>
  <si>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</si>
  <si>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</si>
  <si>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</si>
  <si>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</si>
  <si>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</si>
  <si>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</si>
  <si>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</si>
  <si>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</si>
  <si>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</si>
  <si>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</si>
  <si>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</si>
  <si>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</si>
  <si>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</si>
  <si>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</si>
  <si>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</si>
  <si>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</si>
  <si>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</si>
  <si>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</si>
  <si>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</si>
  <si>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</si>
  <si>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</si>
  <si>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</si>
  <si>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</si>
  <si>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</si>
  <si>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</si>
  <si>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</si>
  <si>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</si>
  <si>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</si>
  <si>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</si>
  <si>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</si>
  <si>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</si>
  <si>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</si>
  <si>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</si>
  <si>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</si>
  <si>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</si>
  <si>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</si>
  <si>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</si>
  <si>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</si>
  <si>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</si>
  <si>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</si>
  <si>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</si>
  <si>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</si>
  <si>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</si>
  <si>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</si>
  <si>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</si>
  <si>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</si>
  <si>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</si>
  <si>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</si>
  <si>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</si>
  <si>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</si>
  <si>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</si>
  <si>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</si>
  <si>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</si>
  <si>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</si>
  <si>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</si>
  <si>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</si>
  <si>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</si>
  <si>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</si>
  <si>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</si>
  <si>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</si>
  <si>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</si>
  <si>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</si>
  <si>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</si>
  <si>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</si>
  <si>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</si>
  <si>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</si>
  <si>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</si>
  <si>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</si>
  <si>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</si>
  <si>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</si>
  <si>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</si>
  <si>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</si>
  <si>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</si>
  <si>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</si>
  <si>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</si>
  <si>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</si>
  <si>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</si>
  <si>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</si>
  <si>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</si>
  <si>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</si>
  <si>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</si>
  <si>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</si>
  <si>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</si>
  <si>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</si>
  <si>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</si>
  <si>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</si>
  <si>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</si>
  <si>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</si>
  <si>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</si>
  <si>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</si>
  <si>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</si>
  <si>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</si>
  <si>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</si>
  <si>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</si>
  <si>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</si>
  <si>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</si>
  <si>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</si>
  <si>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</si>
  <si>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</si>
  <si>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</si>
  <si>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</si>
  <si>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</si>
  <si>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</si>
  <si>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</si>
  <si>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</si>
  <si>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</si>
  <si>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</si>
  <si>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</si>
  <si>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</si>
  <si>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</si>
  <si>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</si>
  <si>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</si>
  <si>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</si>
  <si>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</si>
  <si>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</si>
  <si>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</si>
  <si>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</si>
  <si>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</si>
  <si>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</si>
  <si>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</si>
  <si>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</si>
  <si>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</si>
  <si>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</si>
  <si>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</si>
  <si>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</si>
  <si>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</si>
  <si>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</si>
  <si>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</si>
  <si>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</si>
  <si>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</si>
  <si>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</si>
  <si>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</si>
  <si>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</si>
  <si>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</si>
  <si>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</si>
  <si>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</si>
  <si>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</si>
  <si>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</si>
  <si>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</si>
  <si>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</si>
  <si>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</si>
  <si>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</si>
  <si>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</si>
  <si>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</si>
  <si>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</si>
  <si>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</si>
  <si>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</si>
  <si>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</si>
  <si>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</si>
  <si>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</si>
  <si>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</si>
  <si>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</si>
  <si>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</si>
  <si>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</si>
  <si>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</si>
  <si>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</si>
  <si>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</si>
  <si>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</si>
  <si>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</si>
  <si>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</si>
  <si>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</si>
  <si>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</si>
  <si>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</si>
  <si>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</si>
  <si>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</si>
  <si>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</si>
  <si>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</si>
  <si>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</si>
  <si>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</si>
  <si>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</si>
  <si>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</si>
  <si>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</si>
  <si>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</si>
  <si>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</si>
  <si>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</si>
  <si>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</si>
  <si>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</si>
  <si>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</si>
  <si>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</si>
  <si>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</si>
  <si>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</si>
  <si>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</si>
  <si>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</si>
  <si>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</si>
  <si>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</si>
  <si>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</si>
  <si>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</si>
  <si>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</si>
  <si>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</si>
  <si>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</si>
  <si>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</si>
  <si>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</si>
  <si>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</si>
  <si>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</si>
  <si>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</si>
  <si>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</si>
  <si>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</si>
  <si>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</si>
  <si>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</si>
  <si>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</si>
  <si>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</si>
  <si>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</si>
  <si>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</si>
  <si>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</si>
  <si>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</si>
  <si>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</si>
  <si>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</si>
  <si>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</si>
  <si>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</si>
  <si>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</si>
  <si>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</si>
  <si>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</si>
  <si>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</si>
  <si>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</si>
  <si>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</si>
  <si>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</si>
  <si>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</si>
  <si>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</si>
  <si>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</si>
  <si>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</si>
  <si>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</si>
  <si>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</si>
  <si>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</si>
  <si>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</si>
  <si>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</si>
  <si>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</si>
  <si>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</si>
  <si>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</si>
  <si>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</si>
  <si>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</si>
  <si>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</si>
  <si>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</si>
  <si>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</si>
  <si>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</si>
  <si>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</si>
  <si>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</si>
  <si>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</si>
  <si>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</si>
  <si>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</si>
  <si>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</si>
  <si>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</si>
  <si>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</si>
  <si>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</si>
  <si>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</si>
  <si>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</si>
  <si>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</si>
  <si>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</si>
  <si>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</si>
  <si>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</si>
  <si>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</si>
  <si>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</si>
  <si>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</si>
  <si>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</si>
  <si>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</si>
  <si>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</si>
  <si>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</si>
  <si>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</si>
  <si>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</si>
  <si>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</si>
  <si>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</si>
  <si>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</si>
  <si>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</si>
  <si>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</si>
  <si>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</si>
  <si>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</si>
  <si>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</si>
  <si>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</si>
  <si>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</si>
  <si>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</si>
  <si>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</si>
  <si>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</si>
  <si>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</si>
  <si>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</si>
  <si>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</si>
  <si>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</si>
  <si>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</si>
  <si>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</si>
  <si>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</si>
  <si>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</si>
  <si>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</si>
  <si>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</si>
  <si>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</si>
  <si>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</si>
  <si>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</si>
  <si>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</si>
  <si>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</si>
  <si>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</si>
  <si>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</si>
  <si>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</si>
  <si>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</si>
  <si>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</si>
  <si>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</si>
  <si>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</si>
  <si>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</si>
  <si>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</si>
  <si>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</si>
  <si>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</si>
  <si>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</si>
  <si>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</si>
  <si>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</si>
  <si>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</si>
  <si>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</si>
  <si>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</si>
  <si>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</si>
  <si>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</si>
  <si>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</si>
  <si>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</si>
  <si>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</si>
  <si>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</si>
  <si>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</si>
  <si>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</si>
  <si>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</si>
  <si>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</si>
  <si>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</si>
  <si>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</si>
  <si>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</si>
  <si>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</si>
  <si>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</si>
  <si>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</si>
  <si>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</si>
  <si>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</si>
  <si>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</si>
  <si>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</si>
  <si>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</si>
  <si>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</si>
  <si>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</si>
  <si>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</si>
  <si>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</si>
  <si>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</si>
  <si>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</si>
  <si>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</si>
  <si>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</si>
  <si>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</si>
  <si>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</si>
  <si>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</si>
  <si>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</si>
  <si>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</si>
  <si>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</si>
  <si>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</si>
  <si>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</si>
  <si>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</si>
  <si>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</si>
  <si>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</si>
  <si>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</si>
  <si>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</si>
  <si>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</si>
  <si>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</si>
  <si>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</si>
  <si>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</si>
  <si>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</si>
  <si>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</si>
  <si>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</si>
  <si>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</si>
  <si>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</si>
  <si>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</si>
  <si>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</si>
  <si>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</si>
  <si>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</si>
  <si>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</si>
  <si>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</si>
  <si>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</si>
  <si>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</si>
  <si>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</si>
  <si>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</si>
  <si>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</si>
  <si>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</si>
  <si>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</si>
  <si>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</si>
  <si>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</si>
  <si>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</si>
  <si>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</si>
  <si>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</si>
  <si>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</si>
  <si>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</si>
  <si>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</si>
  <si>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</si>
  <si>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</si>
  <si>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</si>
  <si>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</si>
  <si>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</si>
  <si>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</si>
  <si>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</si>
  <si>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</si>
  <si>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</si>
  <si>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</si>
  <si>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</si>
  <si>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</si>
  <si>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</si>
  <si>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</si>
  <si>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</si>
  <si>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</si>
  <si>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</si>
  <si>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</si>
  <si>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</si>
  <si>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</si>
  <si>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</si>
  <si>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</si>
  <si>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</si>
  <si>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</si>
  <si>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</si>
  <si>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</si>
  <si>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</si>
  <si>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</si>
  <si>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</si>
  <si>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</si>
  <si>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</si>
  <si>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</si>
  <si>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</si>
  <si>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</si>
  <si>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</si>
  <si>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</si>
  <si>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</si>
  <si>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</si>
  <si>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</si>
  <si>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</si>
  <si>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</si>
  <si>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</si>
  <si>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</si>
  <si>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</si>
  <si>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</si>
  <si>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</si>
  <si>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</si>
  <si>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</si>
  <si>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</si>
  <si>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</si>
  <si>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</si>
  <si>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</si>
  <si>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</si>
  <si>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</si>
  <si>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</si>
  <si>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</si>
  <si>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</si>
  <si>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</si>
  <si>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</si>
  <si>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</si>
  <si>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</si>
  <si>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</si>
  <si>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</si>
  <si>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</si>
  <si>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</si>
  <si>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</si>
  <si>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</si>
  <si>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</si>
  <si>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</si>
  <si>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</si>
  <si>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</si>
  <si>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</si>
  <si>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</si>
  <si>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</si>
  <si>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</si>
  <si>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</si>
  <si>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</si>
  <si>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</si>
  <si>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</si>
  <si>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</si>
  <si>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</si>
  <si>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</si>
  <si>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</si>
  <si>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</si>
  <si>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</si>
  <si>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</si>
  <si>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</si>
  <si>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</si>
  <si>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</si>
  <si>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</si>
  <si>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</si>
  <si>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</si>
  <si>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</si>
  <si>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</si>
  <si>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</si>
  <si>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</si>
  <si>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</si>
  <si>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</si>
  <si>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</si>
  <si>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</si>
  <si>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</si>
  <si>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</si>
  <si>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</si>
  <si>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</si>
  <si>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</si>
  <si>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</si>
  <si>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</si>
  <si>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</si>
  <si>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</si>
  <si>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</si>
  <si>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</si>
  <si>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</si>
  <si>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</si>
  <si>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</si>
  <si>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</si>
  <si>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</si>
  <si>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</si>
  <si>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</si>
  <si>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</si>
  <si>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</si>
  <si>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</si>
  <si>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</si>
  <si>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</si>
  <si>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</si>
  <si>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</si>
  <si>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</si>
  <si>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</si>
  <si>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</si>
  <si>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</si>
  <si>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</si>
  <si>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</si>
  <si>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</si>
  <si>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</si>
  <si>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</si>
  <si>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</si>
  <si>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</si>
  <si>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</si>
  <si>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</si>
  <si>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</si>
  <si>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</si>
  <si>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</si>
  <si>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</si>
  <si>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</si>
  <si>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</si>
  <si>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</si>
  <si>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</si>
  <si>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</si>
  <si>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</si>
  <si>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</si>
  <si>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</si>
  <si>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</si>
  <si>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</si>
  <si>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</si>
  <si>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</si>
  <si>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</si>
  <si>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</si>
  <si>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</si>
  <si>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</si>
  <si>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</si>
  <si>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</si>
  <si>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</si>
  <si>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</si>
  <si>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</si>
  <si>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</si>
  <si>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</si>
  <si>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</si>
  <si>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</si>
  <si>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</si>
  <si>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</si>
  <si>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</si>
  <si>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</si>
  <si>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</si>
  <si>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</si>
  <si>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</si>
  <si>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</si>
  <si>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</si>
  <si>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</si>
  <si>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</si>
  <si>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</si>
  <si>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</si>
  <si>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</si>
  <si>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</si>
  <si>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</si>
  <si>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</si>
  <si>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</si>
  <si>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</si>
  <si>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</si>
  <si>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</si>
  <si>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</si>
  <si>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</si>
  <si>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</si>
  <si>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</si>
  <si>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</si>
  <si>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</si>
  <si>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</si>
  <si>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</si>
  <si>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</si>
  <si>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</si>
  <si>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</si>
  <si>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</si>
  <si>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</si>
  <si>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</si>
  <si>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</si>
  <si>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</si>
  <si>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</si>
  <si>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</si>
  <si>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</si>
  <si>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</si>
  <si>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</si>
  <si>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</si>
  <si>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</si>
  <si>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</si>
  <si>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</si>
  <si>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</si>
  <si>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</si>
  <si>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</si>
  <si>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</si>
  <si>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</si>
  <si>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</si>
  <si>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</si>
  <si>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</si>
  <si>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</si>
  <si>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</si>
  <si>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</si>
  <si>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</si>
  <si>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</si>
  <si>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</si>
  <si>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</si>
  <si>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</si>
  <si>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</si>
  <si>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</si>
  <si>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</si>
  <si>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</si>
  <si>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</si>
  <si>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</si>
  <si>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</si>
  <si>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</si>
  <si>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</si>
  <si>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</si>
  <si>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</si>
  <si>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</si>
  <si>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</si>
  <si>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</si>
  <si>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</si>
  <si>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</si>
  <si>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</si>
  <si>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</si>
  <si>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</si>
  <si>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</si>
  <si>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</si>
  <si>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</si>
  <si>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</si>
  <si>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</si>
  <si>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</si>
  <si>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</si>
  <si>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</si>
  <si>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</si>
  <si>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</si>
  <si>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</si>
  <si>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</si>
  <si>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</si>
  <si>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</si>
  <si>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</si>
  <si>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</si>
  <si>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</si>
  <si>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</si>
  <si>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</si>
  <si>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</si>
  <si>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</si>
  <si>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</si>
  <si>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</si>
  <si>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</si>
  <si>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</si>
  <si>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</si>
  <si>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</si>
  <si>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</si>
  <si>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</si>
  <si>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</si>
  <si>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</si>
  <si>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</si>
  <si>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</si>
  <si>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</si>
  <si>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</si>
  <si>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</si>
  <si>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</si>
  <si>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</si>
  <si>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</si>
  <si>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</si>
  <si>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</si>
  <si>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</si>
  <si>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</si>
  <si>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</si>
  <si>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</si>
  <si>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</si>
  <si>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</si>
  <si>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</si>
  <si>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</si>
  <si>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</si>
  <si>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</si>
  <si>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</si>
  <si>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</si>
  <si>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</si>
  <si>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</si>
  <si>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</si>
  <si>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</si>
  <si>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</si>
  <si>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</si>
  <si>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</si>
  <si>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</si>
  <si>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</si>
  <si>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</si>
  <si>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</si>
  <si>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</si>
  <si>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</si>
  <si>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</si>
  <si>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</si>
  <si>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</si>
  <si>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</si>
  <si>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</si>
  <si>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</si>
  <si>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</si>
  <si>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</si>
  <si>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</si>
  <si>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</si>
  <si>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</si>
  <si>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</si>
  <si>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</si>
  <si>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</si>
  <si>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</si>
  <si>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</si>
  <si>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</si>
  <si>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</si>
  <si>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</si>
  <si>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</si>
  <si>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</si>
  <si>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</si>
  <si>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</si>
  <si>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</si>
  <si>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</si>
  <si>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</si>
  <si>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</si>
  <si>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</si>
  <si>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</si>
  <si>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</si>
  <si>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</si>
  <si>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</si>
  <si>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</si>
  <si>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</si>
  <si>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</si>
  <si>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</si>
  <si>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</si>
  <si>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</si>
  <si>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</si>
  <si>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</si>
  <si>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</si>
  <si>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</si>
  <si>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</si>
  <si>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</si>
  <si>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</si>
  <si>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</si>
  <si>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</si>
  <si>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</si>
  <si>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</si>
  <si>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</si>
  <si>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</si>
  <si>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</si>
  <si>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</si>
  <si>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</si>
  <si>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</si>
  <si>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</si>
  <si>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</si>
  <si>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</si>
  <si>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</si>
  <si>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</si>
  <si>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</si>
  <si>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</si>
  <si>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</si>
  <si>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</si>
  <si>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</si>
  <si>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</si>
  <si>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</si>
  <si>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</si>
  <si>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</si>
  <si>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</si>
  <si>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</si>
  <si>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</si>
  <si>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</si>
  <si>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</si>
  <si>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</si>
  <si>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</si>
  <si>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</si>
  <si>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</si>
  <si>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</si>
  <si>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</si>
  <si>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</si>
  <si>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</si>
  <si>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</si>
  <si>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</si>
  <si>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</si>
  <si>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</si>
  <si>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</si>
  <si>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</si>
  <si>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</si>
  <si>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</si>
  <si>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</si>
  <si>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</si>
  <si>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</si>
  <si>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</si>
  <si>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</si>
  <si>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</si>
  <si>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</si>
  <si>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</si>
  <si>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</si>
  <si>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</si>
  <si>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</si>
  <si>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</si>
  <si>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</si>
  <si>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</si>
  <si>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</si>
  <si>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</si>
  <si>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</si>
  <si>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</si>
  <si>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</si>
  <si>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</si>
  <si>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</si>
  <si>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</si>
  <si>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</si>
  <si>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</si>
  <si>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</si>
  <si>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</si>
  <si>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</si>
  <si>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</si>
  <si>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</si>
  <si>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</si>
  <si>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</si>
  <si>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</si>
  <si>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</si>
  <si>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</si>
  <si>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</si>
  <si>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</si>
  <si>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</si>
  <si>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</si>
  <si>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</si>
  <si>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</si>
  <si>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</si>
  <si>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</si>
  <si>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</si>
  <si>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</si>
  <si>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</si>
  <si>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</si>
  <si>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</si>
  <si>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</si>
  <si>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</si>
  <si>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</si>
  <si>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</si>
  <si>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</si>
  <si>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</si>
  <si>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</si>
  <si>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</si>
  <si>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</si>
  <si>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</si>
  <si>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</si>
  <si>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</si>
  <si>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</si>
  <si>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</si>
  <si>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</si>
  <si>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</si>
  <si>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</si>
  <si>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</si>
  <si>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</si>
  <si>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</si>
  <si>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</si>
  <si>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</si>
  <si>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</si>
  <si>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</si>
  <si>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</si>
  <si>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</si>
  <si>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</si>
  <si>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</si>
  <si>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</si>
  <si>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</si>
  <si>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</si>
  <si>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</si>
  <si>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</si>
  <si>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</si>
  <si>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</si>
  <si>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</si>
  <si>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</si>
  <si>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</si>
  <si>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</si>
  <si>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</si>
  <si>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</si>
  <si>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</si>
  <si>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</si>
  <si>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</si>
  <si>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</si>
  <si>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</si>
  <si>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</si>
  <si>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</si>
  <si>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</si>
  <si>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</si>
  <si>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</si>
  <si>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</si>
  <si>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</si>
  <si>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</si>
  <si>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</si>
  <si>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</si>
  <si>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</si>
  <si>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</si>
  <si>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</si>
  <si>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</si>
  <si>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</si>
  <si>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</si>
  <si>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</si>
  <si>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</si>
  <si>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</si>
  <si>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</si>
  <si>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</si>
  <si>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</si>
  <si>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</si>
  <si>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</si>
  <si>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</si>
  <si>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</si>
  <si>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</si>
  <si>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</si>
  <si>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</si>
  <si>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</si>
  <si>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</si>
  <si>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</si>
  <si>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</si>
  <si>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</si>
  <si>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</si>
  <si>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</si>
  <si>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</si>
  <si>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</si>
  <si>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</si>
  <si>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</si>
  <si>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</si>
  <si>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</si>
  <si>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</si>
  <si>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</si>
  <si>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</si>
  <si>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</si>
  <si>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</si>
  <si>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</si>
  <si>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</si>
  <si>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</si>
  <si>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</si>
  <si>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</si>
  <si>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</si>
  <si>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</si>
  <si>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</si>
  <si>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</si>
  <si>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</si>
  <si>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</si>
  <si>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</si>
  <si>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</si>
  <si>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</si>
  <si>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</si>
  <si>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</si>
  <si>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</si>
  <si>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</si>
  <si>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</si>
  <si>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</si>
  <si>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</si>
  <si>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</si>
  <si>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</si>
  <si>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</si>
  <si>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</si>
  <si>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</si>
  <si>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</si>
  <si>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</si>
  <si>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</si>
  <si>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</si>
  <si>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</si>
  <si>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</si>
  <si>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</si>
  <si>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</si>
  <si>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</si>
  <si>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</si>
  <si>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</si>
  <si>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</si>
  <si>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</si>
  <si>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</si>
  <si>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</si>
  <si>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</si>
  <si>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</si>
  <si>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</si>
  <si>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</si>
  <si>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</si>
  <si>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</si>
  <si>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</si>
  <si>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</si>
  <si>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</si>
  <si>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</si>
  <si>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</si>
  <si>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</si>
  <si>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</si>
  <si>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</si>
  <si>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</si>
  <si>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</si>
  <si>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</si>
  <si>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</si>
  <si>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</si>
  <si>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</si>
  <si>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</si>
  <si>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</si>
  <si>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</si>
  <si>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</si>
  <si>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</si>
  <si>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</si>
  <si>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</si>
  <si>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</si>
  <si>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</si>
  <si>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</si>
  <si>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</si>
  <si>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</si>
  <si>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</si>
  <si>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</si>
  <si>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</si>
  <si>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</si>
  <si>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</si>
  <si>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</si>
  <si>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</si>
  <si>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</si>
  <si>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</si>
  <si>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</si>
  <si>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</si>
  <si>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</si>
  <si>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</si>
  <si>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</si>
  <si>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</si>
  <si>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</si>
  <si>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</si>
  <si>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</si>
  <si>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</si>
  <si>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</si>
  <si>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</si>
  <si>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</si>
  <si>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</si>
  <si>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</si>
  <si>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</si>
  <si>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</si>
  <si>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</si>
  <si>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</si>
  <si>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</si>
  <si>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</si>
  <si>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</si>
  <si>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</si>
  <si>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</si>
  <si>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</si>
  <si>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</si>
  <si>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</si>
  <si>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</si>
  <si>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</si>
  <si>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</si>
  <si>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</si>
  <si>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</si>
  <si>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</si>
  <si>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</si>
  <si>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</si>
  <si>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</si>
  <si>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</si>
  <si>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</si>
  <si>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</si>
  <si>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</si>
  <si>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</si>
  <si>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</si>
  <si>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</si>
  <si>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</si>
  <si>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</si>
  <si>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</si>
  <si>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</si>
  <si>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</si>
  <si>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</si>
  <si>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</si>
  <si>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</si>
  <si>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</si>
  <si>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</si>
  <si>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</si>
  <si>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</si>
  <si>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</si>
  <si>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</si>
  <si>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</si>
  <si>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</si>
  <si>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</si>
  <si>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</si>
  <si>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</si>
  <si>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</si>
  <si>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</si>
  <si>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</si>
  <si>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</si>
  <si>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</si>
  <si>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</si>
  <si>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</si>
  <si>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</si>
  <si>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</si>
  <si>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</si>
  <si>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</si>
  <si>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</si>
  <si>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</si>
  <si>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</si>
  <si>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</si>
  <si>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</si>
  <si>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</si>
  <si>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</si>
  <si>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</si>
  <si>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</si>
  <si>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</si>
  <si>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</si>
  <si>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</si>
  <si>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</si>
  <si>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</si>
  <si>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</si>
  <si>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</si>
  <si>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</si>
  <si>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</si>
  <si>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</si>
  <si>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</si>
  <si>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</si>
  <si>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</si>
  <si>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</si>
  <si>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</si>
  <si>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</si>
  <si>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</si>
  <si>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</si>
  <si>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</si>
  <si>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</si>
  <si>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</si>
  <si>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</si>
  <si>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</si>
  <si>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</si>
  <si>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</si>
  <si>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</si>
  <si>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</si>
  <si>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</si>
  <si>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</si>
  <si>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</si>
  <si>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</si>
  <si>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</si>
  <si>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</si>
  <si>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</si>
  <si>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</si>
  <si>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</si>
  <si>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</si>
  <si>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</si>
  <si>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</si>
  <si>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</si>
  <si>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</si>
  <si>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</si>
  <si>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</si>
  <si>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</si>
  <si>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</si>
  <si>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</si>
  <si>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</si>
  <si>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</si>
  <si>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</si>
  <si>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</si>
  <si>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</si>
  <si>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</si>
  <si>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</si>
  <si>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</si>
  <si>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</si>
  <si>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</si>
  <si>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</si>
  <si>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</si>
  <si>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</si>
  <si>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</si>
  <si>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</si>
  <si>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</si>
  <si>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</si>
  <si>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</si>
  <si>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</si>
  <si>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</si>
  <si>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</si>
  <si>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</si>
  <si>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</si>
  <si>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</si>
  <si>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</si>
  <si>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</si>
  <si>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</si>
  <si>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</si>
  <si>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</si>
  <si>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</si>
  <si>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</si>
  <si>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</si>
  <si>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</si>
  <si>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</si>
  <si>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</si>
  <si>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</si>
  <si>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</si>
  <si>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</si>
  <si>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</si>
  <si>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</si>
  <si>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</si>
  <si>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</si>
  <si>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</si>
  <si>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</si>
  <si>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</si>
  <si>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</si>
  <si>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</si>
  <si>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</si>
  <si>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</si>
  <si>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</si>
  <si>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</si>
  <si>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</si>
  <si>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</si>
  <si>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</si>
  <si>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</si>
  <si>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</si>
  <si>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</si>
  <si>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</si>
  <si>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</si>
  <si>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</si>
  <si>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</si>
  <si>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</si>
  <si>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</si>
  <si>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</si>
  <si>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</si>
  <si>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</si>
  <si>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</si>
  <si>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</si>
  <si>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</si>
  <si>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</si>
  <si>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</si>
  <si>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</si>
  <si>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</si>
  <si>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</si>
  <si>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</si>
  <si>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</si>
  <si>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</si>
  <si>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</si>
  <si>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</si>
  <si>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</si>
  <si>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</si>
  <si>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</si>
  <si>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</si>
  <si>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</si>
  <si>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</si>
  <si>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</si>
  <si>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</si>
  <si>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</si>
  <si>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</si>
  <si>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</si>
  <si>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</si>
  <si>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</si>
  <si>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</si>
  <si>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</si>
  <si>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</si>
  <si>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</si>
  <si>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</si>
  <si>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</si>
  <si>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</si>
  <si>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</si>
  <si>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</si>
  <si>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</si>
  <si>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</si>
  <si>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</si>
  <si>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</si>
  <si>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</si>
  <si>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</si>
  <si>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</si>
  <si>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</si>
  <si>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</si>
  <si>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</si>
  <si>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</si>
  <si>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</si>
  <si>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</si>
  <si>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</si>
  <si>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</si>
  <si>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</si>
  <si>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</si>
  <si>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</si>
  <si>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</si>
  <si>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</si>
  <si>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</si>
  <si>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</si>
  <si>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</si>
  <si>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</si>
  <si>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</si>
  <si>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</si>
  <si>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</si>
  <si>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</si>
  <si>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</si>
  <si>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</si>
  <si>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</si>
  <si>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</si>
  <si>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</si>
  <si>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</si>
  <si>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</si>
  <si>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</si>
  <si>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</si>
  <si>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</si>
  <si>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</si>
  <si>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</si>
  <si>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</si>
  <si>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</si>
  <si>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</si>
  <si>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</si>
  <si>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</si>
  <si>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</si>
  <si>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</si>
  <si>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</si>
  <si>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</si>
  <si>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</si>
  <si>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</si>
  <si>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</si>
  <si>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</si>
  <si>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</si>
  <si>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</si>
  <si>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</si>
  <si>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</si>
  <si>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</si>
  <si>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</si>
  <si>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</si>
  <si>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</si>
  <si>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</si>
  <si>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</si>
  <si>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</si>
  <si>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</si>
  <si>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</si>
  <si>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</si>
  <si>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</si>
  <si>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</si>
  <si>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</si>
  <si>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</si>
  <si>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</si>
  <si>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</si>
  <si>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</si>
  <si>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</si>
  <si>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</si>
  <si>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</si>
  <si>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</si>
  <si>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</si>
  <si>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</si>
  <si>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</si>
  <si>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</si>
  <si>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</si>
  <si>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</si>
  <si>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</si>
  <si>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</si>
  <si>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</si>
  <si>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</si>
  <si>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</si>
  <si>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</si>
  <si>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</si>
  <si>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</si>
  <si>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</si>
  <si>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</si>
  <si>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</si>
  <si>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</si>
  <si>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</si>
  <si>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</si>
  <si>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</si>
  <si>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</si>
  <si>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</si>
  <si>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</si>
  <si>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</si>
  <si>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</si>
  <si>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</si>
  <si>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</si>
  <si>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</si>
  <si>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</si>
  <si>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</si>
  <si>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</si>
  <si>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</si>
  <si>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</si>
  <si>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</si>
  <si>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</si>
  <si>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</si>
  <si>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</si>
  <si>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</si>
  <si>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</si>
  <si>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</si>
  <si>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</si>
  <si>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</si>
  <si>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</si>
  <si>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</si>
  <si>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</si>
  <si>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</si>
  <si>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</si>
  <si>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</si>
  <si>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</si>
  <si>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</si>
  <si>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</si>
  <si>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</si>
  <si>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</si>
  <si>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</si>
  <si>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</si>
  <si>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</si>
  <si>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</si>
  <si>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</si>
  <si>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</si>
  <si>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</si>
  <si>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</si>
  <si>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</si>
  <si>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</si>
  <si>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</si>
  <si>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</si>
  <si>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</si>
  <si>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</si>
  <si>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</si>
  <si>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</si>
  <si>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</si>
  <si>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</si>
  <si>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</si>
  <si>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</si>
  <si>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</si>
  <si>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</si>
  <si>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</si>
  <si>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</si>
  <si>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</si>
  <si>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</si>
  <si>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</si>
  <si>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</si>
  <si>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</si>
  <si>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</si>
  <si>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</si>
  <si>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</si>
  <si>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</si>
  <si>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</si>
  <si>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</si>
  <si>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</si>
  <si>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</si>
  <si>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</si>
  <si>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</si>
  <si>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</si>
  <si>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</si>
  <si>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</si>
  <si>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</si>
  <si>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</si>
  <si>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</si>
  <si>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</si>
  <si>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</si>
  <si>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</si>
  <si>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</si>
  <si>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</si>
  <si>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</si>
  <si>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</si>
  <si>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</si>
  <si>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</si>
  <si>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</si>
  <si>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</si>
  <si>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</si>
  <si>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</si>
  <si>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</si>
  <si>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</si>
  <si>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</si>
  <si>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</si>
  <si>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</si>
  <si>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</si>
  <si>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</si>
  <si>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</si>
  <si>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</si>
  <si>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</si>
  <si>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</si>
  <si>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</si>
  <si>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</si>
  <si>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</si>
  <si>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</si>
  <si>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</si>
  <si>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</si>
  <si>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</si>
  <si>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</si>
  <si>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</si>
  <si>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</si>
  <si>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</si>
  <si>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</si>
  <si>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</si>
  <si>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</si>
  <si>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</si>
  <si>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</si>
  <si>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</si>
  <si>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</si>
  <si>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</si>
  <si>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</si>
  <si>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</si>
  <si>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</si>
  <si>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</si>
  <si>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</si>
  <si>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</si>
  <si>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</si>
  <si>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</si>
  <si>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</si>
  <si>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</si>
  <si>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</si>
  <si>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</si>
  <si>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</si>
  <si>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</si>
  <si>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</si>
  <si>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</si>
  <si>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</si>
  <si>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</si>
  <si>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</si>
  <si>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</si>
  <si>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</si>
  <si>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</si>
  <si>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</si>
  <si>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</si>
  <si>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</si>
  <si>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</si>
  <si>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</si>
  <si>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</si>
  <si>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</si>
  <si>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</si>
  <si>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</si>
  <si>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</si>
  <si>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</si>
  <si>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</si>
  <si>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</si>
  <si>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</si>
  <si>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</si>
  <si>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</si>
  <si>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</si>
  <si>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</si>
  <si>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</si>
  <si>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</si>
  <si>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</si>
  <si>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</si>
  <si>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</si>
  <si>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</si>
  <si>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</si>
  <si>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</si>
  <si>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</si>
  <si>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</si>
  <si>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</si>
  <si>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</si>
  <si>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</si>
  <si>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</si>
  <si>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</si>
  <si>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</si>
  <si>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</si>
  <si>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</si>
  <si>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</si>
  <si>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</si>
  <si>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</si>
  <si>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</si>
  <si>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</si>
  <si>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</si>
  <si>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</si>
  <si>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</si>
  <si>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</si>
  <si>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</si>
  <si>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</si>
  <si>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</si>
  <si>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</si>
  <si>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</si>
  <si>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</si>
  <si>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</si>
  <si>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</si>
  <si>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</si>
  <si>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</si>
  <si>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</si>
  <si>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</si>
  <si>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</si>
  <si>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</si>
  <si>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</si>
  <si>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</si>
  <si>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</si>
  <si>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</si>
  <si>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</si>
  <si>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</si>
  <si>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</si>
  <si>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</si>
  <si>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</si>
  <si>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</si>
  <si>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</si>
  <si>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</si>
  <si>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</si>
  <si>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</si>
  <si>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</si>
  <si>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</si>
  <si>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</si>
  <si>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</si>
  <si>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</si>
  <si>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</si>
  <si>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</si>
  <si>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</si>
  <si>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</si>
  <si>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</si>
  <si>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</si>
  <si>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</si>
  <si>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</si>
  <si>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</si>
  <si>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</si>
  <si>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</si>
  <si>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</si>
  <si>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</si>
  <si>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</si>
  <si>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</si>
  <si>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</si>
  <si>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</si>
  <si>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</si>
  <si>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</si>
  <si>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</si>
  <si>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</si>
  <si>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</si>
  <si>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</si>
  <si>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</si>
  <si>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</si>
  <si>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</si>
  <si>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</si>
  <si>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</si>
  <si>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</si>
  <si>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</si>
  <si>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</si>
  <si>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</si>
  <si>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</si>
  <si>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</si>
  <si>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</si>
  <si>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</si>
  <si>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</si>
  <si>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</si>
  <si>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</si>
  <si>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</si>
  <si>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</si>
  <si>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</si>
  <si>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</si>
  <si>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</si>
  <si>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</si>
  <si>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</si>
  <si>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</si>
  <si>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</si>
  <si>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</si>
  <si>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</si>
  <si>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</si>
  <si>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</si>
  <si>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</si>
  <si>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</si>
  <si>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</si>
  <si>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</si>
  <si>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</si>
  <si>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</si>
  <si>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</si>
  <si>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</si>
  <si>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</si>
  <si>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</si>
  <si>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</si>
  <si>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</si>
  <si>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</si>
  <si>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</si>
  <si>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</si>
  <si>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</si>
  <si>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</si>
  <si>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</si>
  <si>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</si>
  <si>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</si>
  <si>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</si>
  <si>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</si>
  <si>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</si>
  <si>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</si>
  <si>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</si>
  <si>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</si>
  <si>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</si>
  <si>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</si>
  <si>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</si>
  <si>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</si>
  <si>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</si>
  <si>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</si>
  <si>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</si>
  <si>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</si>
  <si>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</si>
  <si>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</si>
  <si>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</si>
  <si>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</si>
  <si>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</si>
  <si>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</si>
  <si>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</si>
  <si>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</si>
  <si>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</si>
  <si>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</si>
  <si>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</si>
  <si>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</si>
  <si>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</si>
  <si>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</si>
  <si>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</si>
  <si>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</si>
  <si>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</si>
  <si>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</si>
  <si>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</si>
  <si>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</si>
  <si>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</si>
  <si>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</si>
  <si>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</si>
  <si>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</si>
  <si>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</si>
  <si>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</si>
  <si>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</si>
  <si>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</si>
  <si>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</si>
  <si>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</si>
  <si>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</si>
  <si>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</si>
  <si>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</si>
  <si>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</si>
  <si>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</si>
  <si>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</si>
  <si>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</si>
  <si>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</si>
  <si>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</si>
  <si>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</si>
  <si>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</si>
  <si>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</si>
  <si>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</si>
  <si>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</si>
  <si>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</si>
  <si>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</si>
  <si>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</si>
  <si>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</si>
  <si>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</si>
  <si>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</si>
  <si>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</si>
  <si>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</si>
  <si>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</si>
  <si>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</si>
  <si>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</si>
  <si>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</si>
  <si>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</si>
  <si>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</si>
  <si>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</si>
  <si>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</si>
  <si>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</si>
  <si>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</si>
  <si>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</si>
  <si>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</si>
  <si>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</si>
  <si>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</si>
  <si>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</si>
  <si>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</si>
  <si>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</si>
  <si>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</si>
  <si>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</si>
  <si>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</si>
  <si>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</si>
  <si>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</si>
  <si>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</si>
  <si>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</si>
  <si>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</si>
  <si>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</si>
  <si>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</si>
  <si>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</si>
  <si>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</si>
  <si>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</si>
  <si>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</si>
  <si>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</si>
  <si>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</si>
  <si>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</si>
  <si>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</si>
  <si>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</si>
  <si>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</si>
  <si>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</si>
  <si>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</si>
  <si>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</si>
  <si>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</si>
  <si>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</si>
  <si>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</si>
  <si>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</si>
  <si>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</si>
  <si>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</si>
  <si>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</si>
  <si>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</si>
  <si>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</si>
  <si>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</si>
  <si>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</si>
  <si>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</si>
  <si>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</si>
  <si>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</si>
  <si>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</si>
  <si>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</si>
  <si>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</si>
  <si>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</si>
  <si>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</si>
  <si>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</si>
  <si>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</si>
  <si>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</si>
  <si>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</si>
  <si>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</si>
  <si>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</si>
  <si>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</si>
  <si>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</si>
  <si>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</si>
  <si>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</si>
  <si>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</si>
  <si>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</si>
  <si>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</si>
  <si>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</si>
  <si>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</si>
  <si>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</si>
  <si>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</si>
  <si>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</si>
  <si>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</si>
  <si>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</si>
  <si>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</si>
  <si>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</si>
  <si>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</si>
  <si>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</si>
  <si>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</si>
  <si>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</si>
  <si>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</si>
  <si>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</si>
  <si>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</si>
  <si>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</si>
  <si>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</si>
  <si>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</si>
  <si>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</si>
  <si>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</si>
  <si>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</si>
  <si>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</si>
  <si>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</si>
  <si>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</si>
  <si>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</si>
  <si>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</si>
  <si>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</si>
  <si>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</si>
  <si>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</si>
  <si>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</si>
  <si>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</si>
  <si>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</si>
  <si>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</si>
  <si>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</si>
  <si>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</si>
  <si>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</si>
  <si>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</si>
  <si>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</si>
  <si>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</si>
  <si>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</si>
  <si>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</si>
  <si>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</si>
  <si>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</si>
  <si>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</si>
  <si>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</si>
  <si>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</si>
  <si>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</si>
  <si>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</si>
  <si>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</si>
  <si>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</si>
  <si>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</si>
  <si>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</si>
  <si>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</si>
  <si>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</si>
  <si>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</si>
  <si>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</si>
  <si>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</si>
  <si>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</si>
  <si>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</si>
  <si>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</si>
  <si>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</si>
  <si>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</si>
  <si>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</si>
  <si>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</si>
  <si>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</si>
  <si>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</si>
  <si>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</si>
  <si>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</si>
  <si>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</si>
  <si>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</si>
  <si>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</si>
  <si>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</si>
  <si>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</si>
  <si>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</si>
  <si>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</si>
  <si>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</si>
  <si>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</si>
  <si>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</si>
  <si>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</si>
  <si>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</si>
  <si>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</si>
  <si>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</si>
  <si>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</si>
  <si>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</si>
  <si>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</si>
  <si>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</si>
  <si>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</si>
  <si>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</si>
  <si>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</si>
  <si>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</si>
  <si>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</si>
  <si>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</si>
  <si>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</si>
  <si>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</si>
  <si>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</si>
  <si>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</si>
  <si>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</si>
  <si>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</si>
  <si>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</si>
  <si>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</si>
  <si>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</si>
  <si>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</si>
  <si>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</si>
  <si>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</si>
  <si>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</si>
  <si>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</si>
  <si>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</si>
  <si>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</si>
  <si>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</si>
  <si>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</si>
  <si>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</si>
  <si>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</si>
  <si>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</si>
  <si>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</si>
  <si>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</si>
  <si>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</si>
  <si>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</si>
  <si>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</si>
  <si>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</si>
  <si>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</si>
  <si>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</si>
  <si>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</si>
  <si>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</si>
  <si>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</si>
  <si>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</si>
  <si>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</si>
  <si>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</si>
  <si>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</si>
  <si>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</si>
  <si>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</si>
  <si>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</si>
  <si>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</si>
  <si>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</si>
  <si>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</si>
  <si>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</si>
  <si>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</si>
  <si>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</si>
  <si>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</si>
  <si>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</si>
  <si>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</si>
  <si>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</si>
  <si>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</si>
  <si>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</si>
  <si>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</si>
  <si>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</si>
  <si>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</si>
  <si>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</si>
  <si>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</si>
  <si>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</si>
  <si>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</si>
  <si>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</si>
  <si>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</si>
  <si>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</si>
  <si>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</si>
  <si>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</si>
  <si>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</si>
  <si>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</si>
  <si>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</si>
  <si>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</si>
  <si>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</si>
  <si>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</si>
  <si>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</si>
  <si>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</si>
  <si>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</si>
  <si>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</si>
  <si>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</si>
  <si>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</si>
  <si>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</si>
  <si>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</si>
  <si>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</si>
  <si>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</si>
  <si>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</si>
  <si>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</si>
  <si>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</si>
  <si>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</si>
  <si>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</si>
  <si>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</si>
  <si>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</si>
  <si>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</si>
  <si>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</si>
  <si>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</si>
  <si>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</si>
  <si>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</si>
  <si>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</si>
  <si>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</si>
  <si>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</si>
  <si>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</si>
  <si>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</si>
  <si>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</si>
  <si>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</si>
  <si>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</si>
  <si>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</si>
  <si>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</si>
  <si>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</si>
  <si>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</si>
  <si>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</si>
  <si>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</si>
  <si>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</si>
  <si>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</si>
  <si>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</si>
  <si>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</si>
  <si>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</si>
  <si>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</si>
  <si>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</si>
  <si>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</si>
  <si>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</si>
  <si>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</si>
  <si>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</si>
  <si>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</si>
  <si>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</si>
  <si>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</si>
  <si>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</si>
  <si>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</si>
  <si>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</si>
  <si>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</si>
  <si>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</si>
  <si>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</si>
  <si>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</si>
  <si>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</si>
  <si>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</si>
  <si>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</si>
  <si>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</si>
  <si>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</si>
  <si>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</si>
  <si>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</si>
  <si>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</si>
  <si>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</si>
  <si>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</si>
  <si>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</si>
  <si>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</si>
  <si>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</si>
  <si>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</si>
  <si>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</si>
  <si>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</si>
  <si>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</si>
  <si>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</si>
  <si>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</si>
  <si>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</si>
  <si>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</si>
  <si>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</si>
  <si>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</si>
  <si>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</si>
  <si>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</si>
  <si>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</si>
  <si>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</si>
  <si>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</si>
  <si>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</si>
  <si>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</si>
  <si>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</si>
  <si>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</si>
  <si>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</si>
  <si>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</si>
  <si>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</si>
  <si>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</si>
  <si>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</si>
  <si>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</si>
  <si>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</si>
  <si>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</si>
  <si>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</si>
  <si>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</si>
  <si>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</si>
  <si>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</si>
  <si>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</si>
  <si>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</si>
  <si>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</si>
  <si>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</si>
  <si>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</si>
  <si>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</si>
  <si>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</si>
  <si>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</si>
  <si>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</si>
  <si>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</si>
  <si>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</si>
  <si>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</si>
  <si>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</si>
  <si>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</si>
  <si>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</si>
  <si>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</si>
  <si>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</si>
  <si>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</si>
  <si>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</si>
  <si>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</si>
  <si>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</si>
  <si>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</si>
  <si>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</si>
  <si>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</si>
  <si>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</si>
  <si>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</si>
  <si>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</si>
  <si>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</si>
  <si>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</si>
  <si>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</si>
  <si>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</si>
  <si>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</si>
  <si>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</si>
  <si>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</si>
  <si>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</si>
  <si>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</si>
  <si>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</si>
  <si>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</si>
  <si>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</si>
  <si>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</si>
  <si>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</si>
  <si>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</si>
  <si>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</si>
  <si>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</si>
  <si>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</si>
  <si>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</si>
  <si>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</si>
  <si>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</si>
  <si>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</si>
  <si>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</si>
  <si>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</si>
  <si>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</si>
  <si>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</si>
  <si>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</si>
  <si>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</si>
  <si>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</si>
  <si>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</si>
  <si>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</si>
  <si>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</si>
  <si>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</si>
  <si>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</si>
  <si>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</si>
  <si>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</si>
  <si>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</si>
  <si>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</si>
  <si>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</si>
  <si>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</si>
  <si>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</si>
  <si>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</si>
  <si>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</si>
  <si>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</si>
  <si>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</si>
  <si>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</si>
  <si>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</si>
  <si>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</si>
  <si>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</si>
  <si>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</si>
  <si>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</si>
  <si>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</si>
  <si>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</si>
  <si>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</si>
  <si>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</si>
  <si>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</si>
  <si>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</si>
  <si>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</si>
  <si>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</si>
  <si>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</si>
  <si>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</si>
  <si>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</si>
  <si>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</si>
  <si>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</si>
  <si>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</si>
  <si>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</si>
  <si>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</si>
  <si>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</si>
  <si>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</si>
  <si>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</si>
  <si>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</si>
  <si>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</si>
  <si>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</si>
  <si>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</si>
  <si>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</si>
  <si>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</si>
  <si>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</si>
  <si>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</si>
  <si>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</si>
  <si>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</si>
  <si>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</si>
  <si>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</si>
  <si>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</si>
  <si>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</si>
  <si>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</si>
  <si>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</si>
  <si>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</si>
  <si>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</si>
  <si>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</si>
  <si>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</si>
  <si>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</si>
  <si>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</si>
  <si>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</si>
  <si>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</si>
  <si>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</si>
  <si>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</si>
  <si>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</si>
  <si>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</si>
  <si>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</si>
  <si>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</si>
  <si>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</si>
  <si>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</si>
  <si>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</si>
  <si>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</si>
  <si>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</si>
  <si>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</si>
  <si>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</si>
  <si>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</si>
  <si>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</si>
  <si>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</si>
  <si>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</si>
  <si>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</si>
  <si>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</si>
  <si>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</si>
  <si>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</si>
  <si>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</si>
  <si>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</si>
  <si>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</si>
  <si>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</si>
  <si>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</si>
  <si>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</si>
  <si>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</si>
  <si>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</si>
  <si>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</si>
  <si>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</si>
  <si>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</si>
  <si>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</si>
  <si>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</si>
  <si>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</si>
  <si>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</si>
  <si>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</si>
  <si>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</si>
  <si>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</si>
  <si>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</si>
  <si>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</si>
  <si>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</si>
  <si>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</si>
  <si>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</si>
  <si>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</si>
  <si>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</si>
  <si>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</si>
  <si>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</si>
  <si>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</si>
  <si>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</si>
  <si>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</si>
  <si>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</si>
  <si>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</si>
  <si>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</si>
  <si>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</si>
  <si>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</si>
  <si>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</si>
  <si>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</si>
  <si>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</si>
  <si>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</si>
  <si>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</si>
  <si>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</si>
  <si>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</si>
  <si>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</si>
  <si>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</si>
  <si>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</si>
  <si>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</si>
  <si>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</si>
  <si>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</si>
  <si>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</si>
  <si>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</si>
  <si>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</si>
  <si>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</si>
  <si>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</si>
  <si>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</si>
  <si>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</si>
  <si>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</si>
  <si>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</si>
  <si>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</si>
  <si>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</si>
  <si>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</si>
  <si>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</si>
  <si>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</si>
  <si>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</si>
  <si>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</si>
  <si>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</si>
  <si>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</si>
  <si>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</si>
  <si>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</si>
  <si>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</si>
  <si>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</si>
  <si>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</si>
  <si>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</si>
  <si>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</si>
  <si>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</si>
  <si>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</si>
  <si>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</si>
  <si>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</si>
  <si>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</si>
  <si>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</si>
  <si>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</si>
  <si>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</si>
  <si>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</si>
  <si>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</si>
  <si>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</si>
  <si>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</si>
  <si>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</si>
  <si>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</si>
  <si>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</si>
  <si>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</si>
  <si>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</si>
  <si>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</si>
  <si>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</si>
  <si>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</si>
  <si>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</si>
  <si>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</si>
  <si>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</si>
  <si>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</si>
  <si>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</si>
  <si>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</si>
  <si>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</si>
  <si>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</si>
  <si>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</si>
  <si>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</si>
  <si>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</si>
  <si>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</si>
  <si>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</si>
  <si>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</si>
  <si>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</si>
  <si>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</si>
  <si>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</si>
  <si>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</si>
  <si>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</si>
  <si>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</si>
  <si>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</si>
  <si>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</si>
  <si>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</si>
  <si>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</si>
  <si>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</si>
  <si>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</si>
  <si>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</si>
  <si>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</si>
  <si>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</si>
  <si>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</si>
  <si>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</si>
  <si>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</si>
  <si>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</si>
  <si>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</si>
  <si>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</si>
  <si>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</si>
  <si>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</si>
  <si>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</si>
  <si>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</si>
  <si>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</si>
  <si>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</si>
  <si>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</si>
  <si>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</si>
  <si>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</si>
  <si>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</si>
  <si>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</si>
  <si>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</si>
  <si>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</si>
  <si>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</si>
  <si>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</si>
  <si>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</si>
  <si>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</si>
  <si>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</si>
  <si>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</si>
  <si>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</si>
  <si>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</si>
  <si>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</si>
  <si>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</si>
  <si>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</si>
  <si>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</si>
  <si>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</si>
  <si>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</si>
  <si>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</si>
  <si>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</si>
  <si>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</si>
  <si>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</si>
  <si>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</si>
  <si>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</si>
  <si>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</si>
  <si>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</si>
  <si>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</si>
  <si>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</si>
  <si>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</si>
  <si>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</si>
  <si>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</si>
  <si>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</si>
  <si>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</si>
  <si>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</si>
  <si>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</si>
  <si>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</si>
  <si>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</si>
  <si>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</si>
  <si>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</si>
  <si>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</si>
  <si>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</si>
  <si>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</si>
  <si>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</si>
  <si>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</si>
  <si>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</si>
  <si>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</si>
  <si>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</si>
  <si>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</si>
  <si>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</si>
  <si>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</si>
  <si>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</si>
  <si>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</si>
  <si>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</si>
  <si>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</si>
  <si>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</si>
  <si>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</si>
  <si>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</si>
  <si>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</si>
  <si>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</si>
  <si>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</si>
  <si>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</si>
  <si>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</si>
  <si>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</si>
  <si>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</si>
  <si>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</si>
  <si>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</si>
  <si>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</si>
  <si>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</si>
  <si>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</si>
  <si>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</si>
  <si>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</si>
  <si>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</si>
  <si>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</si>
  <si>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</si>
  <si>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</si>
  <si>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</si>
  <si>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</si>
  <si>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</si>
  <si>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</si>
  <si>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</si>
  <si>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</si>
  <si>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</si>
  <si>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</si>
  <si>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</si>
  <si>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</si>
  <si>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</si>
  <si>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</si>
  <si>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</si>
  <si>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</si>
  <si>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</si>
  <si>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</si>
  <si>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</si>
  <si>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</si>
  <si>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</si>
  <si>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</si>
  <si>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</si>
  <si>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</si>
  <si>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</si>
  <si>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</si>
  <si>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</si>
  <si>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</si>
  <si>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</si>
  <si>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</si>
  <si>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</si>
  <si>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</si>
  <si>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</si>
  <si>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</si>
  <si>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</si>
  <si>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</si>
  <si>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</si>
  <si>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</si>
  <si>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</si>
  <si>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</si>
  <si>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</si>
  <si>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</si>
  <si>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</si>
  <si>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</si>
  <si>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</si>
  <si>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</si>
  <si>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</si>
  <si>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</si>
  <si>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</si>
  <si>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</si>
  <si>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</si>
  <si>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</si>
  <si>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</si>
  <si>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</si>
  <si>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</si>
  <si>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</si>
  <si>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</si>
  <si>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</si>
  <si>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</si>
  <si>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</si>
  <si>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</si>
  <si>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</si>
  <si>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</si>
  <si>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</si>
  <si>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</si>
  <si>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</si>
  <si>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</si>
  <si>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</si>
  <si>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</si>
  <si>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</si>
  <si>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</si>
  <si>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</si>
  <si>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</si>
  <si>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</si>
  <si>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</si>
  <si>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</si>
  <si>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</si>
  <si>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</si>
  <si>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</si>
  <si>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</si>
  <si>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</si>
  <si>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</si>
  <si>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</si>
  <si>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</si>
  <si>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</si>
  <si>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</si>
  <si>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</si>
  <si>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</si>
  <si>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</si>
  <si>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</si>
  <si>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</si>
  <si>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</si>
  <si>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</si>
  <si>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</si>
  <si>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</si>
  <si>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</si>
  <si>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</si>
  <si>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</si>
  <si>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</si>
  <si>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</si>
  <si>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</si>
  <si>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</si>
  <si>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</si>
  <si>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</si>
  <si>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</si>
  <si>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</si>
  <si>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</si>
  <si>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</si>
  <si>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</si>
  <si>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</si>
  <si>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</si>
  <si>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</si>
  <si>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</si>
  <si>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</si>
  <si>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</si>
  <si>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</si>
  <si>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</si>
  <si>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</si>
  <si>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</si>
  <si>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</si>
  <si>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</si>
  <si>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</si>
  <si>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</si>
  <si>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</si>
  <si>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</si>
  <si>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</si>
  <si>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</si>
  <si>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</si>
  <si>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</si>
  <si>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</si>
  <si>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</si>
  <si>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</si>
  <si>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</si>
  <si>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</si>
  <si>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</si>
  <si>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</si>
  <si>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</si>
  <si>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</si>
  <si>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</si>
  <si>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</si>
  <si>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</si>
  <si>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</si>
  <si>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</si>
  <si>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</si>
  <si>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</si>
  <si>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</si>
  <si>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</si>
  <si>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</si>
  <si>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</si>
  <si>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</si>
  <si>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</si>
  <si>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</si>
  <si>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</si>
  <si>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</si>
  <si>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</si>
  <si>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</si>
  <si>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</si>
  <si>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</si>
  <si>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</si>
  <si>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</si>
  <si>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</si>
  <si>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</si>
  <si>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</si>
  <si>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</si>
  <si>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</si>
  <si>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</si>
  <si>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</si>
  <si>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</si>
  <si>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</si>
  <si>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</si>
  <si>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</si>
  <si>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</si>
  <si>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</si>
  <si>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</si>
  <si>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</si>
  <si>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</si>
  <si>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</si>
  <si>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</si>
  <si>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</si>
  <si>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</si>
  <si>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</si>
  <si>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</si>
  <si>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</si>
  <si>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</si>
  <si>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</si>
  <si>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</si>
  <si>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</si>
  <si>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</si>
  <si>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</si>
  <si>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</si>
  <si>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</si>
  <si>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</si>
  <si>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</si>
  <si>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</si>
  <si>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</si>
  <si>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</si>
  <si>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</si>
  <si>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</si>
  <si>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</si>
  <si>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</si>
  <si>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</si>
  <si>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</si>
  <si>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</si>
  <si>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</si>
  <si>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</si>
  <si>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</si>
  <si>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</si>
  <si>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</si>
  <si>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</si>
  <si>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</si>
  <si>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</si>
  <si>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</si>
  <si>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</si>
  <si>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</si>
  <si>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</si>
  <si>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</si>
  <si>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</si>
  <si>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</si>
  <si>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</si>
  <si>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</si>
  <si>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</si>
  <si>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</si>
  <si>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</si>
  <si>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</si>
  <si>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</si>
  <si>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</si>
  <si>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</si>
  <si>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</si>
  <si>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</si>
  <si>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</si>
  <si>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</si>
  <si>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</si>
  <si>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</si>
  <si>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</si>
  <si>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</si>
  <si>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</si>
  <si>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</si>
  <si>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</si>
  <si>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</si>
  <si>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</si>
  <si>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</si>
  <si>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</si>
  <si>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</si>
  <si>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</si>
  <si>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</si>
  <si>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</si>
  <si>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</si>
  <si>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</si>
  <si>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</si>
  <si>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</si>
  <si>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</si>
  <si>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</si>
  <si>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</si>
  <si>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</si>
  <si>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</si>
  <si>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</si>
  <si>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</si>
  <si>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</si>
  <si>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</si>
  <si>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</si>
  <si>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</si>
  <si>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</si>
  <si>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</si>
  <si>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</si>
  <si>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</si>
  <si>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</si>
  <si>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</si>
  <si>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</si>
  <si>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</si>
  <si>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</si>
  <si>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</si>
  <si>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</si>
  <si>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</si>
  <si>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</si>
  <si>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</si>
  <si>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</si>
  <si>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</si>
  <si>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</si>
  <si>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</si>
  <si>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</si>
  <si>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</si>
  <si>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</si>
  <si>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</si>
  <si>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</si>
  <si>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</si>
  <si>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</si>
  <si>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</si>
  <si>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</si>
  <si>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</si>
  <si>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</si>
  <si>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</si>
  <si>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</si>
  <si>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</si>
  <si>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</si>
  <si>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</si>
  <si>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</si>
  <si>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</si>
  <si>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</si>
  <si>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</si>
  <si>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</si>
  <si>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</si>
  <si>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</si>
  <si>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</si>
  <si>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</si>
  <si>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</si>
  <si>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</si>
  <si>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</si>
  <si>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</si>
  <si>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</si>
  <si>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</si>
  <si>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</si>
  <si>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</si>
  <si>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</si>
  <si>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</si>
  <si>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</si>
  <si>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</si>
  <si>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</si>
  <si>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</si>
  <si>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</si>
  <si>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</si>
  <si>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</si>
  <si>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</si>
  <si>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</si>
  <si>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</si>
  <si>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</si>
  <si>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</si>
  <si>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</si>
  <si>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</si>
  <si>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</si>
  <si>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</si>
  <si>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</si>
  <si>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</si>
  <si>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</si>
  <si>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</si>
  <si>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</si>
  <si>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</si>
  <si>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</si>
  <si>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</si>
  <si>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</si>
  <si>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</si>
  <si>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</si>
  <si>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</si>
  <si>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</si>
  <si>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</si>
  <si>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</si>
  <si>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</si>
  <si>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</si>
  <si>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</si>
  <si>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</si>
  <si>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</si>
  <si>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</si>
  <si>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</si>
  <si>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</si>
  <si>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</si>
  <si>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</si>
  <si>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</si>
  <si>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</si>
  <si>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</si>
  <si>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</si>
  <si>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</si>
  <si>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</si>
  <si>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</si>
  <si>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</si>
  <si>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</si>
  <si>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</si>
  <si>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</si>
  <si>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</si>
  <si>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</si>
  <si>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</si>
  <si>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</si>
  <si>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</si>
  <si>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</si>
  <si>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</si>
  <si>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</si>
  <si>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</si>
  <si>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</si>
  <si>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</si>
  <si>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</si>
  <si>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</si>
  <si>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</si>
  <si>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</si>
  <si>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</si>
  <si>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</si>
  <si>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</si>
  <si>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</si>
  <si>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</si>
  <si>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</si>
  <si>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</si>
  <si>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</si>
  <si>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</si>
  <si>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</si>
  <si>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</si>
  <si>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</si>
  <si>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</si>
  <si>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</si>
  <si>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</si>
  <si>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</si>
  <si>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</si>
  <si>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</si>
  <si>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</si>
  <si>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</si>
  <si>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</si>
  <si>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</si>
  <si>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</si>
  <si>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</si>
  <si>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</si>
  <si>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</si>
  <si>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</si>
  <si>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</si>
  <si>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</si>
  <si>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</si>
  <si>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</si>
  <si>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</si>
  <si>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</si>
  <si>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</si>
  <si>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</si>
  <si>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</si>
  <si>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</si>
  <si>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</si>
  <si>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</si>
  <si>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</si>
  <si>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</si>
  <si>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</si>
  <si>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</si>
  <si>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</si>
  <si>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</si>
  <si>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</si>
  <si>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</si>
  <si>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</si>
  <si>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</si>
  <si>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</si>
  <si>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</si>
  <si>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</si>
  <si>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</si>
  <si>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</si>
  <si>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</si>
  <si>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</si>
  <si>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</si>
  <si>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</si>
  <si>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</si>
  <si>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</si>
  <si>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</si>
  <si>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</si>
  <si>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</si>
  <si>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</si>
  <si>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</si>
  <si>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</si>
  <si>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</si>
  <si>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</si>
  <si>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</si>
  <si>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</si>
  <si>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</si>
  <si>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</si>
  <si>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</si>
  <si>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</si>
  <si>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</si>
  <si>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</si>
  <si>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</si>
  <si>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</si>
  <si>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</si>
  <si>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</si>
  <si>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</si>
  <si>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</si>
  <si>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</si>
  <si>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</si>
  <si>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</si>
  <si>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</si>
  <si>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</si>
  <si>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</si>
  <si>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</si>
  <si>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</si>
  <si>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</si>
  <si>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</si>
  <si>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</si>
  <si>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</si>
  <si>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</si>
  <si>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</si>
  <si>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</si>
  <si>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</si>
  <si>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</si>
  <si>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</si>
  <si>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</si>
  <si>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</si>
  <si>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</si>
  <si>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</si>
  <si>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</si>
  <si>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</si>
  <si>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</si>
  <si>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</si>
  <si>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</si>
  <si>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</si>
  <si>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</si>
  <si>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</si>
  <si>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</si>
  <si>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</si>
  <si>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</si>
  <si>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</si>
  <si>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</si>
  <si>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</si>
  <si>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</si>
  <si>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</si>
  <si>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</si>
  <si>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</si>
  <si>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</si>
  <si>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</si>
  <si>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</si>
  <si>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</si>
  <si>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</si>
  <si>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</si>
  <si>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</si>
  <si>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</si>
  <si>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</si>
  <si>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</si>
  <si>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</si>
  <si>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</si>
  <si>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</si>
  <si>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</si>
  <si>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</si>
  <si>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</si>
  <si>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</si>
  <si>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</si>
  <si>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</si>
  <si>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</si>
  <si>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</si>
  <si>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</si>
  <si>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</si>
  <si>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</si>
  <si>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</si>
  <si>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</si>
  <si>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</si>
  <si>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</si>
  <si>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</si>
  <si>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</si>
  <si>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</si>
  <si>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</si>
  <si>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</si>
  <si>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</si>
  <si>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</si>
  <si>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</si>
  <si>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</si>
  <si>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</si>
  <si>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</si>
  <si>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</si>
  <si>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</si>
  <si>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</si>
  <si>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</si>
  <si>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</si>
  <si>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</si>
  <si>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</si>
  <si>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</si>
  <si>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</si>
  <si>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</si>
  <si>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</si>
  <si>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</si>
  <si>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</si>
  <si>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</si>
  <si>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</si>
  <si>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</si>
  <si>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</si>
  <si>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</si>
  <si>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</si>
  <si>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</si>
  <si>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</si>
  <si>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</si>
  <si>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</si>
  <si>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</si>
  <si>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</si>
  <si>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</si>
  <si>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</si>
  <si>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</si>
  <si>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</si>
  <si>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</si>
  <si>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</si>
  <si>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</si>
  <si>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</si>
  <si>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</si>
  <si>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</si>
  <si>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</si>
  <si>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</si>
  <si>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</si>
  <si>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</si>
  <si>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</si>
  <si>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</si>
  <si>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</si>
  <si>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</si>
  <si>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</si>
  <si>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</si>
  <si>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</si>
  <si>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</si>
  <si>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</si>
  <si>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</si>
  <si>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</si>
  <si>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</si>
  <si>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</si>
  <si>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</si>
  <si>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</si>
  <si>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</si>
  <si>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</si>
  <si>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</si>
  <si>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</si>
  <si>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</si>
  <si>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</si>
  <si>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</si>
  <si>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</si>
  <si>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</si>
  <si>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</si>
  <si>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</si>
  <si>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</si>
  <si>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</si>
  <si>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</si>
  <si>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</si>
  <si>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</si>
  <si>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</si>
  <si>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</si>
  <si>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</si>
  <si>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</si>
  <si>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</si>
  <si>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</si>
  <si>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</si>
  <si>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</si>
  <si>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</si>
  <si>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</si>
  <si>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</si>
  <si>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</si>
  <si>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</si>
  <si>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</si>
  <si>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</si>
  <si>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</si>
  <si>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</si>
  <si>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</si>
  <si>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</si>
  <si>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</si>
  <si>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</si>
  <si>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</si>
  <si>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</si>
  <si>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</si>
  <si>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</si>
  <si>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</si>
  <si>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</si>
  <si>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</si>
  <si>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</si>
  <si>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</si>
  <si>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</si>
  <si>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</si>
  <si>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</si>
  <si>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</si>
  <si>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</si>
  <si>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</si>
  <si>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</si>
  <si>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</si>
  <si>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</si>
  <si>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</si>
  <si>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</si>
  <si>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</si>
  <si>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</si>
  <si>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</si>
  <si>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</si>
  <si>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</si>
  <si>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</si>
  <si>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</si>
  <si>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</si>
  <si>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</si>
  <si>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</si>
  <si>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</si>
  <si>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</si>
  <si>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</si>
  <si>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</si>
  <si>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</si>
  <si>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</si>
  <si>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</si>
  <si>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</si>
  <si>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</si>
  <si>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</si>
  <si>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</si>
  <si>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</si>
  <si>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</si>
  <si>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</si>
  <si>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</si>
  <si>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</si>
  <si>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</si>
  <si>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</si>
  <si>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</si>
  <si>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</si>
  <si>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</si>
  <si>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</si>
  <si>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</si>
  <si>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</si>
  <si>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</si>
  <si>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</si>
  <si>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</si>
  <si>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</si>
  <si>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</si>
  <si>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</si>
  <si>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</si>
  <si>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</si>
  <si>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</si>
  <si>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</si>
  <si>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</si>
  <si>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</si>
  <si>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</si>
  <si>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</si>
  <si>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</si>
  <si>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</si>
  <si>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</si>
  <si>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</si>
  <si>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</si>
  <si>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</si>
  <si>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</si>
  <si>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</si>
  <si>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</si>
  <si>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</si>
  <si>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</si>
  <si>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</si>
  <si>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</si>
  <si>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</si>
  <si>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</si>
  <si>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</si>
  <si>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</si>
  <si>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</si>
  <si>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</si>
  <si>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</si>
  <si>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</si>
  <si>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</si>
  <si>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</si>
  <si>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</si>
  <si>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</si>
  <si>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</si>
  <si>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</si>
  <si>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</si>
  <si>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</si>
  <si>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</si>
  <si>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</si>
  <si>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</si>
  <si>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</si>
  <si>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</si>
  <si>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</si>
  <si>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</si>
  <si>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</si>
  <si>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</si>
  <si>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</si>
  <si>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</si>
  <si>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</si>
  <si>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</si>
  <si>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</si>
  <si>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</si>
  <si>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</si>
  <si>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</si>
  <si>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</si>
  <si>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</si>
  <si>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</si>
  <si>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</si>
  <si>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</si>
  <si>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</si>
  <si>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</si>
  <si>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</si>
  <si>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</si>
  <si>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</si>
  <si>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</si>
  <si>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</si>
  <si>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</si>
  <si>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</si>
  <si>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</si>
  <si>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</si>
  <si>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</si>
  <si>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</si>
  <si>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</si>
  <si>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</si>
  <si>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</si>
  <si>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</si>
  <si>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</si>
  <si>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</si>
  <si>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</si>
  <si>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</si>
  <si>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</si>
  <si>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</si>
  <si>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</si>
  <si>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</si>
  <si>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</si>
  <si>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</si>
  <si>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</si>
  <si>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</si>
  <si>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</si>
  <si>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</si>
  <si>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</si>
  <si>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</si>
  <si>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</si>
  <si>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</si>
  <si>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</si>
  <si>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</si>
  <si>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</si>
  <si>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</si>
  <si>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</si>
  <si>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</si>
  <si>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</si>
  <si>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</si>
  <si>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</si>
  <si>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</si>
  <si>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</si>
  <si>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</si>
  <si>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</si>
  <si>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</si>
  <si>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</si>
  <si>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</si>
  <si>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</si>
  <si>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</si>
  <si>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</si>
  <si>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</si>
  <si>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</si>
  <si>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</si>
  <si>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</si>
  <si>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</si>
  <si>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</si>
  <si>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</si>
  <si>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</si>
  <si>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</si>
  <si>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</si>
  <si>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</si>
  <si>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</si>
  <si>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</si>
  <si>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</si>
  <si>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</si>
  <si>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</si>
  <si>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</si>
  <si>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</si>
  <si>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</si>
  <si>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</si>
  <si>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</si>
  <si>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</si>
  <si>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</si>
  <si>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</si>
  <si>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</si>
  <si>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</si>
  <si>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</si>
  <si>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</si>
  <si>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</si>
  <si>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</si>
  <si>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</si>
  <si>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</si>
  <si>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</si>
  <si>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</si>
  <si>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</si>
  <si>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</si>
  <si>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</si>
  <si>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</si>
  <si>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</si>
  <si>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</si>
  <si>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</si>
  <si>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</si>
  <si>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</si>
  <si>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</si>
  <si>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</si>
  <si>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</si>
  <si>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</si>
  <si>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</si>
  <si>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</si>
  <si>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</si>
  <si>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</si>
  <si>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</si>
  <si>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</si>
  <si>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</si>
  <si>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</si>
  <si>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</si>
  <si>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</si>
  <si>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</si>
  <si>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</si>
  <si>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</si>
  <si>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</si>
  <si>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</si>
  <si>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</si>
  <si>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</si>
  <si>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</si>
  <si>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</si>
  <si>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</si>
  <si>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</si>
  <si>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</si>
  <si>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</si>
  <si>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</si>
  <si>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</si>
  <si>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</si>
  <si>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</si>
  <si>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</si>
  <si>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</si>
  <si>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</si>
  <si>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</si>
  <si>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</si>
  <si>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</si>
  <si>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</si>
  <si>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</si>
  <si>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</si>
  <si>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</si>
  <si>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</si>
  <si>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</si>
  <si>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</si>
  <si>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</si>
  <si>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</si>
  <si>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</si>
  <si>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</si>
  <si>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</si>
  <si>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</si>
  <si>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</si>
  <si>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</si>
  <si>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</si>
  <si>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</si>
  <si>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</si>
  <si>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</si>
  <si>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</si>
  <si>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</si>
  <si>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</si>
  <si>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</si>
  <si>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</si>
  <si>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</si>
  <si>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</si>
  <si>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</si>
  <si>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</si>
  <si>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</si>
  <si>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</si>
  <si>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</si>
  <si>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</si>
  <si>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</si>
  <si>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</si>
  <si>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</si>
  <si>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</si>
  <si>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</si>
  <si>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</si>
  <si>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</si>
  <si>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</si>
  <si>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</si>
  <si>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</si>
  <si>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</si>
  <si>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</si>
  <si>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</si>
  <si>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</si>
  <si>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</si>
  <si>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</si>
  <si>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</si>
  <si>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</si>
  <si>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</si>
  <si>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</si>
  <si>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</si>
  <si>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</si>
  <si>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</si>
  <si>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</si>
  <si>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</si>
  <si>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</si>
  <si>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</si>
  <si>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</si>
  <si>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</si>
  <si>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</si>
  <si>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</si>
  <si>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</si>
  <si>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</si>
  <si>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</si>
  <si>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</si>
  <si>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</si>
  <si>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</si>
  <si>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</si>
  <si>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</si>
  <si>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</si>
  <si>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</si>
  <si>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</si>
  <si>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</si>
  <si>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</si>
  <si>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</si>
  <si>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</si>
  <si>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</si>
  <si>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</si>
  <si>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</si>
  <si>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</si>
  <si>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</si>
  <si>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</si>
  <si>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</si>
  <si>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</si>
  <si>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</si>
  <si>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</si>
  <si>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GISCLE A COGOLIN 1</t>
  </si>
  <si>
    <t>GISCLE</t>
  </si>
  <si>
    <t>06207000</t>
  </si>
  <si>
    <t>IBMR-18-M9</t>
  </si>
  <si>
    <t>JOYCE LAMBERT, DAMIEN RICARD</t>
  </si>
  <si>
    <t>IBMR standard</t>
  </si>
  <si>
    <t>DROITE</t>
  </si>
  <si>
    <t>ETIAGE NORMAL</t>
  </si>
  <si>
    <t>ENSOLEILLE</t>
  </si>
  <si>
    <t>NULLE</t>
  </si>
  <si>
    <t>OUI</t>
  </si>
  <si>
    <t>absent</t>
  </si>
  <si>
    <t>peu abondant</t>
  </si>
  <si>
    <t>18690155900069</t>
  </si>
  <si>
    <t>AGENCE DE L'EAU RHONE MEDITERRANEE CORSE</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</si>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</sst>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7" sqref="E7:E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5296</v>
      </c>
      <c r="D6" s="14" t="s">
        <v>2057</v>
      </c>
      <c r="E6" s="54"/>
    </row>
    <row r="7" spans="1:8" ht="30">
      <c r="A7" s="48" t="s">
        <v>2266</v>
      </c>
      <c r="B7" s="45" t="s">
        <v>5287</v>
      </c>
      <c r="D7" s="14" t="s">
        <v>2060</v>
      </c>
      <c r="E7" s="53" t="s">
        <v>5297</v>
      </c>
      <c r="G7" s="89" t="s">
        <v>2276</v>
      </c>
      <c r="H7" s="90"/>
    </row>
    <row r="8" spans="1:8" ht="15">
      <c r="A8" s="10" t="s">
        <v>2280</v>
      </c>
      <c r="B8" s="50" t="s">
        <v>5285</v>
      </c>
      <c r="D8" s="10" t="s">
        <v>2282</v>
      </c>
      <c r="E8" s="51" t="s">
        <v>5298</v>
      </c>
      <c r="G8" s="91"/>
      <c r="H8" s="92"/>
    </row>
    <row r="9" spans="1:8" ht="30">
      <c r="A9" s="48" t="s">
        <v>2267</v>
      </c>
      <c r="B9" s="45" t="s">
        <v>5284</v>
      </c>
      <c r="D9" s="10" t="s">
        <v>2265</v>
      </c>
      <c r="E9" s="51" t="s">
        <v>5299</v>
      </c>
      <c r="G9" s="91"/>
      <c r="H9" s="92"/>
    </row>
    <row r="10" spans="1:8" ht="15">
      <c r="A10" s="10" t="s">
        <v>2059</v>
      </c>
      <c r="B10" s="46" t="s">
        <v>5283</v>
      </c>
      <c r="D10" s="10" t="s">
        <v>2283</v>
      </c>
      <c r="E10" s="51">
        <v>988747</v>
      </c>
      <c r="G10" s="91"/>
      <c r="H10" s="92"/>
    </row>
    <row r="11" spans="1:8" ht="15">
      <c r="A11" s="10" t="s">
        <v>2281</v>
      </c>
      <c r="B11" s="47">
        <v>43270</v>
      </c>
      <c r="D11" s="10" t="s">
        <v>2284</v>
      </c>
      <c r="E11" s="52">
        <v>6245991</v>
      </c>
      <c r="G11" s="91"/>
      <c r="H11" s="92"/>
    </row>
    <row r="12" spans="1:8" ht="15">
      <c r="A12" s="10" t="s">
        <v>2287</v>
      </c>
      <c r="B12" s="52" t="s">
        <v>5286</v>
      </c>
      <c r="D12" s="10" t="s">
        <v>2285</v>
      </c>
      <c r="E12" s="52">
        <v>988683</v>
      </c>
      <c r="G12" s="93"/>
      <c r="H12" s="94"/>
    </row>
    <row r="13" spans="1:5" ht="17.25" customHeight="1" thickBot="1">
      <c r="A13" s="2"/>
      <c r="B13" s="55"/>
      <c r="D13" s="10" t="s">
        <v>2286</v>
      </c>
      <c r="E13" s="52">
        <v>6245971</v>
      </c>
    </row>
    <row r="14" spans="1:5" s="58" customFormat="1" ht="15.75" thickBot="1">
      <c r="A14" s="85" t="s">
        <v>2061</v>
      </c>
      <c r="B14" s="86"/>
      <c r="C14" s="86"/>
      <c r="D14" s="86"/>
      <c r="E14" s="87"/>
    </row>
    <row r="15" spans="1:3" ht="15">
      <c r="A15" s="3" t="s">
        <v>2062</v>
      </c>
      <c r="B15" s="30" t="s">
        <v>5288</v>
      </c>
      <c r="C15" s="16"/>
    </row>
    <row r="16" spans="1:3" ht="15">
      <c r="A16" s="3" t="s">
        <v>2270</v>
      </c>
      <c r="B16" s="30" t="s">
        <v>5289</v>
      </c>
      <c r="C16" s="16"/>
    </row>
    <row r="17" spans="1:3" ht="15">
      <c r="A17" s="104" t="s">
        <v>2268</v>
      </c>
      <c r="B17" s="49" t="s">
        <v>2269</v>
      </c>
      <c r="C17" s="61">
        <f>E10</f>
        <v>988747</v>
      </c>
    </row>
    <row r="18" spans="1:3" ht="15">
      <c r="A18" s="105"/>
      <c r="B18" s="49" t="s">
        <v>2271</v>
      </c>
      <c r="C18" s="61">
        <f>E11</f>
        <v>6245991</v>
      </c>
    </row>
    <row r="19" spans="1:2" ht="15">
      <c r="A19" s="3" t="s">
        <v>2063</v>
      </c>
      <c r="B19" s="29">
        <v>13</v>
      </c>
    </row>
    <row r="20" spans="1:2" ht="15">
      <c r="A20" s="3" t="s">
        <v>2064</v>
      </c>
      <c r="B20" s="30" t="s">
        <v>5290</v>
      </c>
    </row>
    <row r="21" spans="1:2" ht="15">
      <c r="A21" s="3" t="s">
        <v>2065</v>
      </c>
      <c r="B21" s="30" t="s">
        <v>5291</v>
      </c>
    </row>
    <row r="22" spans="1:2" ht="15">
      <c r="A22" s="3" t="s">
        <v>2066</v>
      </c>
      <c r="B22" s="30" t="s">
        <v>5292</v>
      </c>
    </row>
    <row r="23" spans="1:2" ht="15">
      <c r="A23" s="3" t="s">
        <v>2272</v>
      </c>
      <c r="B23" s="30" t="s">
        <v>5293</v>
      </c>
    </row>
    <row r="24" spans="1:2" ht="15">
      <c r="A24" s="4" t="s">
        <v>2067</v>
      </c>
      <c r="B24" s="31">
        <v>100</v>
      </c>
    </row>
    <row r="25" spans="1:2" ht="15">
      <c r="A25" s="43" t="s">
        <v>2068</v>
      </c>
      <c r="B25" s="31">
        <v>6</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8</v>
      </c>
      <c r="D35" s="28" t="s">
        <v>2288</v>
      </c>
      <c r="E35" s="32">
        <v>92</v>
      </c>
    </row>
    <row r="36" spans="1:5" s="7" customFormat="1" ht="15" customHeight="1">
      <c r="A36" s="5" t="s">
        <v>2113</v>
      </c>
      <c r="B36" s="30">
        <v>18</v>
      </c>
      <c r="C36" s="6"/>
      <c r="D36" s="8" t="s">
        <v>2112</v>
      </c>
      <c r="E36" s="30">
        <v>85</v>
      </c>
    </row>
    <row r="37" spans="1:5" s="7" customFormat="1" ht="15" customHeight="1">
      <c r="A37" s="5" t="s">
        <v>2111</v>
      </c>
      <c r="B37" s="30">
        <v>2.7</v>
      </c>
      <c r="C37" s="6"/>
      <c r="D37" s="8" t="s">
        <v>2110</v>
      </c>
      <c r="E37" s="30">
        <v>6.5</v>
      </c>
    </row>
    <row r="38" spans="1:5" s="7" customFormat="1" ht="15" customHeight="1">
      <c r="A38" s="5" t="s">
        <v>2115</v>
      </c>
      <c r="B38" s="30">
        <v>26</v>
      </c>
      <c r="C38" s="6"/>
      <c r="D38" s="8" t="s">
        <v>2115</v>
      </c>
      <c r="E38" s="30">
        <v>33</v>
      </c>
    </row>
    <row r="39" spans="1:5" s="7" customFormat="1" ht="15" customHeight="1">
      <c r="A39" s="8" t="s">
        <v>2109</v>
      </c>
      <c r="B39" s="30" t="s">
        <v>5294</v>
      </c>
      <c r="C39" s="6"/>
      <c r="D39" s="8" t="s">
        <v>2109</v>
      </c>
      <c r="E39" s="30" t="s">
        <v>5295</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c r="C84" s="6"/>
      <c r="D84" s="10" t="s">
        <v>2074</v>
      </c>
      <c r="E84" s="9"/>
    </row>
    <row r="85" spans="1:5" s="15" customFormat="1" ht="15">
      <c r="A85" s="3" t="s">
        <v>2073</v>
      </c>
      <c r="B85" s="9">
        <v>4</v>
      </c>
      <c r="C85" s="6"/>
      <c r="D85" s="10" t="s">
        <v>2073</v>
      </c>
      <c r="E85" s="9">
        <v>5</v>
      </c>
    </row>
    <row r="86" spans="1:5" s="15" customFormat="1" ht="15">
      <c r="A86" s="3" t="s">
        <v>2072</v>
      </c>
      <c r="B86" s="9"/>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3</v>
      </c>
      <c r="E97" s="35">
        <v>21</v>
      </c>
      <c r="F97" s="35" t="s">
        <v>2294</v>
      </c>
    </row>
    <row r="98" spans="1:6" ht="15">
      <c r="A98" s="33" t="s">
        <v>1130</v>
      </c>
      <c r="B98" s="20" t="str">
        <f>VLOOKUP(A98,'Ref Taxo'!A:B,2,FALSE)</f>
        <v>Melosira</v>
      </c>
      <c r="C98" s="21">
        <f>VLOOKUP(A98,'Ref Taxo'!A:D,4,FALSE)</f>
        <v>8714</v>
      </c>
      <c r="D98" s="34">
        <v>10</v>
      </c>
      <c r="E98" s="35">
        <v>8</v>
      </c>
      <c r="F98" s="35" t="s">
        <v>2294</v>
      </c>
    </row>
    <row r="99" spans="1:6" ht="15">
      <c r="A99" s="33" t="s">
        <v>1289</v>
      </c>
      <c r="B99" s="20" t="str">
        <f>VLOOKUP(A99,'Ref Taxo'!A:B,2,FALSE)</f>
        <v>Oedogonium</v>
      </c>
      <c r="C99" s="21">
        <f>VLOOKUP(A99,'Ref Taxo'!A:D,4,FALSE)</f>
        <v>1134</v>
      </c>
      <c r="D99" s="34">
        <v>0.01</v>
      </c>
      <c r="E99" s="35"/>
      <c r="F99" s="35" t="s">
        <v>2294</v>
      </c>
    </row>
    <row r="100" spans="1:6" ht="15">
      <c r="A100" s="33" t="s">
        <v>1306</v>
      </c>
      <c r="B100" s="20" t="str">
        <f>VLOOKUP(A100,'Ref Taxo'!A:B,2,FALSE)</f>
        <v>Oscillatoria</v>
      </c>
      <c r="C100" s="21">
        <f>VLOOKUP(A100,'Ref Taxo'!A:D,4,FALSE)</f>
        <v>1108</v>
      </c>
      <c r="D100" s="34"/>
      <c r="E100" s="35">
        <v>0.1</v>
      </c>
      <c r="F100" s="35" t="s">
        <v>2294</v>
      </c>
    </row>
    <row r="101" spans="1:6" ht="15">
      <c r="A101" s="33" t="s">
        <v>1322</v>
      </c>
      <c r="B101" s="20" t="str">
        <f>VLOOKUP(A101,'Ref Taxo'!A:B,2,FALSE)</f>
        <v xml:space="preserve">Paralemanea </v>
      </c>
      <c r="C101" s="21">
        <f>VLOOKUP(A101,'Ref Taxo'!A:D,4,FALSE)</f>
        <v>31566</v>
      </c>
      <c r="D101" s="34"/>
      <c r="E101" s="35">
        <v>0.01</v>
      </c>
      <c r="F101" s="35" t="s">
        <v>2294</v>
      </c>
    </row>
    <row r="102" spans="1:6" ht="15">
      <c r="A102" s="33" t="s">
        <v>1381</v>
      </c>
      <c r="B102" s="20" t="str">
        <f>VLOOKUP(A102,'Ref Taxo'!A:B,2,FALSE)</f>
        <v>Phormidium</v>
      </c>
      <c r="C102" s="21">
        <f>VLOOKUP(A102,'Ref Taxo'!A:D,4,FALSE)</f>
        <v>6414</v>
      </c>
      <c r="D102" s="34"/>
      <c r="E102" s="35">
        <v>0.01</v>
      </c>
      <c r="F102" s="35" t="s">
        <v>2294</v>
      </c>
    </row>
    <row r="103" spans="1:6" ht="15">
      <c r="A103" s="33" t="s">
        <v>1883</v>
      </c>
      <c r="B103" s="20" t="str">
        <f>VLOOKUP(A103,'Ref Taxo'!A:B,2,FALSE)</f>
        <v>Spirogyra</v>
      </c>
      <c r="C103" s="21">
        <f>VLOOKUP(A103,'Ref Taxo'!A:D,4,FALSE)</f>
        <v>1147</v>
      </c>
      <c r="D103" s="34">
        <v>2</v>
      </c>
      <c r="E103" s="35">
        <v>4</v>
      </c>
      <c r="F103" s="35" t="s">
        <v>2294</v>
      </c>
    </row>
    <row r="104" spans="1:6" ht="15">
      <c r="A104" s="33" t="s">
        <v>1035</v>
      </c>
      <c r="B104" s="20" t="str">
        <f>VLOOKUP(A104,'Ref Taxo'!A:B,2,FALSE)</f>
        <v>Leptodictyum riparium</v>
      </c>
      <c r="C104" s="21">
        <f>VLOOKUP(A104,'Ref Taxo'!A:D,4,FALSE)</f>
        <v>1244</v>
      </c>
      <c r="D104" s="34"/>
      <c r="E104" s="35">
        <v>0.05</v>
      </c>
      <c r="F104" s="35" t="s">
        <v>2294</v>
      </c>
    </row>
    <row r="105" spans="1:6" ht="15">
      <c r="A105" s="33" t="s">
        <v>28</v>
      </c>
      <c r="B105" s="20" t="str">
        <f>VLOOKUP(A105,'Ref Taxo'!A:B,2,FALSE)</f>
        <v>Agrostis stolonifera</v>
      </c>
      <c r="C105" s="21">
        <f>VLOOKUP(A105,'Ref Taxo'!A:D,4,FALSE)</f>
        <v>1543</v>
      </c>
      <c r="D105" s="34"/>
      <c r="E105" s="35">
        <v>0.01</v>
      </c>
      <c r="F105" s="35" t="s">
        <v>2294</v>
      </c>
    </row>
    <row r="106" spans="1:6" ht="15">
      <c r="A106" s="33" t="s">
        <v>807</v>
      </c>
      <c r="B106" s="20" t="str">
        <f>VLOOKUP(A106,'Ref Taxo'!A:B,2,FALSE)</f>
        <v>Glyceria</v>
      </c>
      <c r="C106" s="21">
        <f>VLOOKUP(A106,'Ref Taxo'!A:D,4,FALSE)</f>
        <v>1562</v>
      </c>
      <c r="D106" s="34"/>
      <c r="E106" s="35">
        <v>0.01</v>
      </c>
      <c r="F106" s="35" t="s">
        <v>2294</v>
      </c>
    </row>
    <row r="107" spans="1:6" ht="15">
      <c r="A107" s="33" t="s">
        <v>1234</v>
      </c>
      <c r="B107" s="20" t="str">
        <f>VLOOKUP(A107,'Ref Taxo'!A:B,2,FALSE)</f>
        <v>Nasturtium officinale</v>
      </c>
      <c r="C107" s="21">
        <f>VLOOKUP(A107,'Ref Taxo'!A:D,4,FALSE)</f>
        <v>1763</v>
      </c>
      <c r="D107" s="34">
        <v>0.5</v>
      </c>
      <c r="E107" s="35">
        <v>0.01</v>
      </c>
      <c r="F107" s="35" t="s">
        <v>2294</v>
      </c>
    </row>
    <row r="108" spans="1:6" ht="15">
      <c r="A108" s="33" t="s">
        <v>1345</v>
      </c>
      <c r="B108" s="20" t="str">
        <f>VLOOKUP(A108,'Ref Taxo'!A:B,2,FALSE)</f>
        <v>Persicaria hydropiper</v>
      </c>
      <c r="C108" s="21">
        <f>VLOOKUP(A108,'Ref Taxo'!A:D,4,FALSE)</f>
        <v>31021</v>
      </c>
      <c r="D108" s="34">
        <v>0.02</v>
      </c>
      <c r="E108" s="35"/>
      <c r="F108" s="35" t="s">
        <v>2294</v>
      </c>
    </row>
    <row r="109" spans="1:6" ht="15">
      <c r="A109" s="33" t="s">
        <v>1366</v>
      </c>
      <c r="B109" s="20" t="str">
        <f>VLOOKUP(A109,'Ref Taxo'!A:B,2,FALSE)</f>
        <v>Phalaris arundinacea</v>
      </c>
      <c r="C109" s="21">
        <f>VLOOKUP(A109,'Ref Taxo'!A:D,4,FALSE)</f>
        <v>1577</v>
      </c>
      <c r="D109" s="34"/>
      <c r="E109" s="35">
        <v>0.01</v>
      </c>
      <c r="F109" s="35" t="s">
        <v>2294</v>
      </c>
    </row>
    <row r="110" spans="1:6" ht="15">
      <c r="A110" s="33" t="s">
        <v>1845</v>
      </c>
      <c r="B110" s="20" t="str">
        <f>VLOOKUP(A110,'Ref Taxo'!A:B,2,FALSE)</f>
        <v>Sparganium erectum</v>
      </c>
      <c r="C110" s="21">
        <f>VLOOKUP(A110,'Ref Taxo'!A:D,4,FALSE)</f>
        <v>1671</v>
      </c>
      <c r="D110" s="34">
        <v>0.5</v>
      </c>
      <c r="E110" s="35">
        <v>0.01</v>
      </c>
      <c r="F110" s="35" t="s">
        <v>2294</v>
      </c>
    </row>
    <row r="111" spans="1:6" ht="15">
      <c r="A111" s="33" t="s">
        <v>1104</v>
      </c>
      <c r="B111" s="20" t="str">
        <f>VLOOKUP(A111,'Ref Taxo'!A:B,2,FALSE)</f>
        <v>Lythrum salicaria</v>
      </c>
      <c r="C111" s="21">
        <f>VLOOKUP(A111,'Ref Taxo'!A:D,4,FALSE)</f>
        <v>1823</v>
      </c>
      <c r="D111" s="34"/>
      <c r="E111" s="35">
        <v>0.1</v>
      </c>
      <c r="F111" s="35" t="s">
        <v>2294</v>
      </c>
    </row>
    <row r="112" spans="1:6" ht="15">
      <c r="A112" s="33" t="s">
        <v>1330</v>
      </c>
      <c r="B112" s="20" t="str">
        <f>VLOOKUP(A112,'Ref Taxo'!A:B,2,FALSE)</f>
        <v>Paspalum distichum</v>
      </c>
      <c r="C112" s="21">
        <f>VLOOKUP(A112,'Ref Taxo'!A:D,4,FALSE)</f>
        <v>10237</v>
      </c>
      <c r="D112" s="34">
        <v>10</v>
      </c>
      <c r="E112" s="35">
        <v>0.1</v>
      </c>
      <c r="F112" s="35" t="s">
        <v>2294</v>
      </c>
    </row>
    <row r="113" spans="1:6" ht="15">
      <c r="A113" s="33" t="s">
        <v>507</v>
      </c>
      <c r="B113" s="20" t="str">
        <f>VLOOKUP(A113,'Ref Taxo'!A:B,2,FALSE)</f>
        <v>Cyperus</v>
      </c>
      <c r="C113" s="21">
        <f>VLOOKUP(A113,'Ref Taxo'!A:D,4,FALSE)</f>
        <v>1494</v>
      </c>
      <c r="D113" s="34"/>
      <c r="E113" s="35">
        <v>0.01</v>
      </c>
      <c r="F113" s="35" t="s">
        <v>2294</v>
      </c>
    </row>
    <row r="114" spans="1:6" ht="15">
      <c r="A114" s="33" t="s">
        <v>1200</v>
      </c>
      <c r="B114" s="20" t="str">
        <f>VLOOKUP(A114,'Ref Taxo'!A:B,2,FALSE)</f>
        <v>Myriophyllum aquaticum</v>
      </c>
      <c r="C114" s="21">
        <f>VLOOKUP(A114,'Ref Taxo'!A:D,4,FALSE)</f>
        <v>19871</v>
      </c>
      <c r="D114" s="34"/>
      <c r="E114" s="35">
        <v>0.1</v>
      </c>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