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12100" sheetId="2" r:id="rId2"/>
    <sheet name="Mises à jour" sheetId="3" r:id="rId3"/>
  </sheets>
  <definedNames/>
  <calcPr calcId="145621"/>
</workbook>
</file>

<file path=xl/sharedStrings.xml><?xml version="1.0" encoding="utf-8"?>
<sst xmlns="http://schemas.openxmlformats.org/spreadsheetml/2006/main" count="6486" uniqueCount="5303">
  <si>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</si>
  <si>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</si>
  <si>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</si>
  <si>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</si>
  <si>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</si>
  <si>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</si>
  <si>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</si>
  <si>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</si>
  <si>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</si>
  <si>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</si>
  <si>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</si>
  <si>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</si>
  <si>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</si>
  <si>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</si>
  <si>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</si>
  <si>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</si>
  <si>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</si>
  <si>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</si>
  <si>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</si>
  <si>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</si>
  <si>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</si>
  <si>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</si>
  <si>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</si>
  <si>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</si>
  <si>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</si>
  <si>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</si>
  <si>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</si>
  <si>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</si>
  <si>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</si>
  <si>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</si>
  <si>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</si>
  <si>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</si>
  <si>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</si>
  <si>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</si>
  <si>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</si>
  <si>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</si>
  <si>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</si>
  <si>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</si>
  <si>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</si>
  <si>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</si>
  <si>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</si>
  <si>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</si>
  <si>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</si>
  <si>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</si>
  <si>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</si>
  <si>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</si>
  <si>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</si>
  <si>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</si>
  <si>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</si>
  <si>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</si>
  <si>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</si>
  <si>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</si>
  <si>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</si>
  <si>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</si>
  <si>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</si>
  <si>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</si>
  <si>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</si>
  <si>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</si>
  <si>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</si>
  <si>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</si>
  <si>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</si>
  <si>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</si>
  <si>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</si>
  <si>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</si>
  <si>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</si>
  <si>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</si>
  <si>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</si>
  <si>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</si>
  <si>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</si>
  <si>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</si>
  <si>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</si>
  <si>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</si>
  <si>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</si>
  <si>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</si>
  <si>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</si>
  <si>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</si>
  <si>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</si>
  <si>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</si>
  <si>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</si>
  <si>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</si>
  <si>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</si>
  <si>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</si>
  <si>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</si>
  <si>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</si>
  <si>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</si>
  <si>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</si>
  <si>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</si>
  <si>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</si>
  <si>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</si>
  <si>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</si>
  <si>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</si>
  <si>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</si>
  <si>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</si>
  <si>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</si>
  <si>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</si>
  <si>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</si>
  <si>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</si>
  <si>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</si>
  <si>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</si>
  <si>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</si>
  <si>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</si>
  <si>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</si>
  <si>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</si>
  <si>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</si>
  <si>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</si>
  <si>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</si>
  <si>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</si>
  <si>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</si>
  <si>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</si>
  <si>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</si>
  <si>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</si>
  <si>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</si>
  <si>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</si>
  <si>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</si>
  <si>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</si>
  <si>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</si>
  <si>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</si>
  <si>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</si>
  <si>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</si>
  <si>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</si>
  <si>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</si>
  <si>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</si>
  <si>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</si>
  <si>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</si>
  <si>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</si>
  <si>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</si>
  <si>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</si>
  <si>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</si>
  <si>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</si>
  <si>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</si>
  <si>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</si>
  <si>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</si>
  <si>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</si>
  <si>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</si>
  <si>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</si>
  <si>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</si>
  <si>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</si>
  <si>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</si>
  <si>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</si>
  <si>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</si>
  <si>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</si>
  <si>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</si>
  <si>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</si>
  <si>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</si>
  <si>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</si>
  <si>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</si>
  <si>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</si>
  <si>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</si>
  <si>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</si>
  <si>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</si>
  <si>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</si>
  <si>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</si>
  <si>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</si>
  <si>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</si>
  <si>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</si>
  <si>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</si>
  <si>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</si>
  <si>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</si>
  <si>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</si>
  <si>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</si>
  <si>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</si>
  <si>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</si>
  <si>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</si>
  <si>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</si>
  <si>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</si>
  <si>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</si>
  <si>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</si>
  <si>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</si>
  <si>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</si>
  <si>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</si>
  <si>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</si>
  <si>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</si>
  <si>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</si>
  <si>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</si>
  <si>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</si>
  <si>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</si>
  <si>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</si>
  <si>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</si>
  <si>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</si>
  <si>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</si>
  <si>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</si>
  <si>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</si>
  <si>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</si>
  <si>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</si>
  <si>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</si>
  <si>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</si>
  <si>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</si>
  <si>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</si>
  <si>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</si>
  <si>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</si>
  <si>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</si>
  <si>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</si>
  <si>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</si>
  <si>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</si>
  <si>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</si>
  <si>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</si>
  <si>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</si>
  <si>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</si>
  <si>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</si>
  <si>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</si>
  <si>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</si>
  <si>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</si>
  <si>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</si>
  <si>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</si>
  <si>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</si>
  <si>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</si>
  <si>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</si>
  <si>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</si>
  <si>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</si>
  <si>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</si>
  <si>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</si>
  <si>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</si>
  <si>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</si>
  <si>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</si>
  <si>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</si>
  <si>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</si>
  <si>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</si>
  <si>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</si>
  <si>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</si>
  <si>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</si>
  <si>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</si>
  <si>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</si>
  <si>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</si>
  <si>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</si>
  <si>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</si>
  <si>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</si>
  <si>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</si>
  <si>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</si>
  <si>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</si>
  <si>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</si>
  <si>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</si>
  <si>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</si>
  <si>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</si>
  <si>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</si>
  <si>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</si>
  <si>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</si>
  <si>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</si>
  <si>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</si>
  <si>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</si>
  <si>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</si>
  <si>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</si>
  <si>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</si>
  <si>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</si>
  <si>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</si>
  <si>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</si>
  <si>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</si>
  <si>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</si>
  <si>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</si>
  <si>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</si>
  <si>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</si>
  <si>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</si>
  <si>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</si>
  <si>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</si>
  <si>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</si>
  <si>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</si>
  <si>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</si>
  <si>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</si>
  <si>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</si>
  <si>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</si>
  <si>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</si>
  <si>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</si>
  <si>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</si>
  <si>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</si>
  <si>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</si>
  <si>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</si>
  <si>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</si>
  <si>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</si>
  <si>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</si>
  <si>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</si>
  <si>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</si>
  <si>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</si>
  <si>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</si>
  <si>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</si>
  <si>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</si>
  <si>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</si>
  <si>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</si>
  <si>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</si>
  <si>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</si>
  <si>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</si>
  <si>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</si>
  <si>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</si>
  <si>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</si>
  <si>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</si>
  <si>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</si>
  <si>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</si>
  <si>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</si>
  <si>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</si>
  <si>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</si>
  <si>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</si>
  <si>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</si>
  <si>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</si>
  <si>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</si>
  <si>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</si>
  <si>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</si>
  <si>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</si>
  <si>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</si>
  <si>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</si>
  <si>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</si>
  <si>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</si>
  <si>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</si>
  <si>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</si>
  <si>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</si>
  <si>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</si>
  <si>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</si>
  <si>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</si>
  <si>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</si>
  <si>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</si>
  <si>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</si>
  <si>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</si>
  <si>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</si>
  <si>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</si>
  <si>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</si>
  <si>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</si>
  <si>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</si>
  <si>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</si>
  <si>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</si>
  <si>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</si>
  <si>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</si>
  <si>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</si>
  <si>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</si>
  <si>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</si>
  <si>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</si>
  <si>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</si>
  <si>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</si>
  <si>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</si>
  <si>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</si>
  <si>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</si>
  <si>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</si>
  <si>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</si>
  <si>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</si>
  <si>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</si>
  <si>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</si>
  <si>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</si>
  <si>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</si>
  <si>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</si>
  <si>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</si>
  <si>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</si>
  <si>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</si>
  <si>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</si>
  <si>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</si>
  <si>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</si>
  <si>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</si>
  <si>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</si>
  <si>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</si>
  <si>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</si>
  <si>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</si>
  <si>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</si>
  <si>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</si>
  <si>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</si>
  <si>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</si>
  <si>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</si>
  <si>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</si>
  <si>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</si>
  <si>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</si>
  <si>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</si>
  <si>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</si>
  <si>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</si>
  <si>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</si>
  <si>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</si>
  <si>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</si>
  <si>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</si>
  <si>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</si>
  <si>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</si>
  <si>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</si>
  <si>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</si>
  <si>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</si>
  <si>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</si>
  <si>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</si>
  <si>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</si>
  <si>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</si>
  <si>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</si>
  <si>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</si>
  <si>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</si>
  <si>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</si>
  <si>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</si>
  <si>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</si>
  <si>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</si>
  <si>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</si>
  <si>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</si>
  <si>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</si>
  <si>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</si>
  <si>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</si>
  <si>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</si>
  <si>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</si>
  <si>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</si>
  <si>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</si>
  <si>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</si>
  <si>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</si>
  <si>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</si>
  <si>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</si>
  <si>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</si>
  <si>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</si>
  <si>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</si>
  <si>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</si>
  <si>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</si>
  <si>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</si>
  <si>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</si>
  <si>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</si>
  <si>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</si>
  <si>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</si>
  <si>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</si>
  <si>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</si>
  <si>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</si>
  <si>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</si>
  <si>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</si>
  <si>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</si>
  <si>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</si>
  <si>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</si>
  <si>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</si>
  <si>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</si>
  <si>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</si>
  <si>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</si>
  <si>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</si>
  <si>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</si>
  <si>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</si>
  <si>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</si>
  <si>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</si>
  <si>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</si>
  <si>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</si>
  <si>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</si>
  <si>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</si>
  <si>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</si>
  <si>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</si>
  <si>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</si>
  <si>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</si>
  <si>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</si>
  <si>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</si>
  <si>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</si>
  <si>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</si>
  <si>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</si>
  <si>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</si>
  <si>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</si>
  <si>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</si>
  <si>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</si>
  <si>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</si>
  <si>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</si>
  <si>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</si>
  <si>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</si>
  <si>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</si>
  <si>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</si>
  <si>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</si>
  <si>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</si>
  <si>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</si>
  <si>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</si>
  <si>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</si>
  <si>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</si>
  <si>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</si>
  <si>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</si>
  <si>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</si>
  <si>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</si>
  <si>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</si>
  <si>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</si>
  <si>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</si>
  <si>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</si>
  <si>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</si>
  <si>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</si>
  <si>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</si>
  <si>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</si>
  <si>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</si>
  <si>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</si>
  <si>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</si>
  <si>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</si>
  <si>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</si>
  <si>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</si>
  <si>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</si>
  <si>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</si>
  <si>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</si>
  <si>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</si>
  <si>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</si>
  <si>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</si>
  <si>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</si>
  <si>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</si>
  <si>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</si>
  <si>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</si>
  <si>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</si>
  <si>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</si>
  <si>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</si>
  <si>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</si>
  <si>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</si>
  <si>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</si>
  <si>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</si>
  <si>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</si>
  <si>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</si>
  <si>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</si>
  <si>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</si>
  <si>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</si>
  <si>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</si>
  <si>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</si>
  <si>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</si>
  <si>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</si>
  <si>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</si>
  <si>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</si>
  <si>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</si>
  <si>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</si>
  <si>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</si>
  <si>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</si>
  <si>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</si>
  <si>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</si>
  <si>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</si>
  <si>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</si>
  <si>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</si>
  <si>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</si>
  <si>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</si>
  <si>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</si>
  <si>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</si>
  <si>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</si>
  <si>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</si>
  <si>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</si>
  <si>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</si>
  <si>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</si>
  <si>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</si>
  <si>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</si>
  <si>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</si>
  <si>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</si>
  <si>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</si>
  <si>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</si>
  <si>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</si>
  <si>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</si>
  <si>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</si>
  <si>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</si>
  <si>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</si>
  <si>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</si>
  <si>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</si>
  <si>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</si>
  <si>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</si>
  <si>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</si>
  <si>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</si>
  <si>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</si>
  <si>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</si>
  <si>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</si>
  <si>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</si>
  <si>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</si>
  <si>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</si>
  <si>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</si>
  <si>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</si>
  <si>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</si>
  <si>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</si>
  <si>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</si>
  <si>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</si>
  <si>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</si>
  <si>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</si>
  <si>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</si>
  <si>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</si>
  <si>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</si>
  <si>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</si>
  <si>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</si>
  <si>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</si>
  <si>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</si>
  <si>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</si>
  <si>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</si>
  <si>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</si>
  <si>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</si>
  <si>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</si>
  <si>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</si>
  <si>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</si>
  <si>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</si>
  <si>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</si>
  <si>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</si>
  <si>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</si>
  <si>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</si>
  <si>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</si>
  <si>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</si>
  <si>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</si>
  <si>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</si>
  <si>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</si>
  <si>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</si>
  <si>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</si>
  <si>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</si>
  <si>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</si>
  <si>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</si>
  <si>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</si>
  <si>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</si>
  <si>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</si>
  <si>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</si>
  <si>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</si>
  <si>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</si>
  <si>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</si>
  <si>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</si>
  <si>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</si>
  <si>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</si>
  <si>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</si>
  <si>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</si>
  <si>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</si>
  <si>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</si>
  <si>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</si>
  <si>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</si>
  <si>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</si>
  <si>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</si>
  <si>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</si>
  <si>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</si>
  <si>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</si>
  <si>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</si>
  <si>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</si>
  <si>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</si>
  <si>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</si>
  <si>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</si>
  <si>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</si>
  <si>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</si>
  <si>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</si>
  <si>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</si>
  <si>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</si>
  <si>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</si>
  <si>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</si>
  <si>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</si>
  <si>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</si>
  <si>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</si>
  <si>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</si>
  <si>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</si>
  <si>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</si>
  <si>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</si>
  <si>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</si>
  <si>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</si>
  <si>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</si>
  <si>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</si>
  <si>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</si>
  <si>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</si>
  <si>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</si>
  <si>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</si>
  <si>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</si>
  <si>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</si>
  <si>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</si>
  <si>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</si>
  <si>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</si>
  <si>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</si>
  <si>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</si>
  <si>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</si>
  <si>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</si>
  <si>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</si>
  <si>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</si>
  <si>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</si>
  <si>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</si>
  <si>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</si>
  <si>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</si>
  <si>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</si>
  <si>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</si>
  <si>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</si>
  <si>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</si>
  <si>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</si>
  <si>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</si>
  <si>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</si>
  <si>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</si>
  <si>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</si>
  <si>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</si>
  <si>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</si>
  <si>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</si>
  <si>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</si>
  <si>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</si>
  <si>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</si>
  <si>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</si>
  <si>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</si>
  <si>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</si>
  <si>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</si>
  <si>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</si>
  <si>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</si>
  <si>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</si>
  <si>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</si>
  <si>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</si>
  <si>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</si>
  <si>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</si>
  <si>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</si>
  <si>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</si>
  <si>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</si>
  <si>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</si>
  <si>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</si>
  <si>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</si>
  <si>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</si>
  <si>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</si>
  <si>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</si>
  <si>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</si>
  <si>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</si>
  <si>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</si>
  <si>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</si>
  <si>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</si>
  <si>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</si>
  <si>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</si>
  <si>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</si>
  <si>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</si>
  <si>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</si>
  <si>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</si>
  <si>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</si>
  <si>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</si>
  <si>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</si>
  <si>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</si>
  <si>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</si>
  <si>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</si>
  <si>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</si>
  <si>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</si>
  <si>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</si>
  <si>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</si>
  <si>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</si>
  <si>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</si>
  <si>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</si>
  <si>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</si>
  <si>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</si>
  <si>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</si>
  <si>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</si>
  <si>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</si>
  <si>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</si>
  <si>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</si>
  <si>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</si>
  <si>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</si>
  <si>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</si>
  <si>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</si>
  <si>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</si>
  <si>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</si>
  <si>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</si>
  <si>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</si>
  <si>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</si>
  <si>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</si>
  <si>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</si>
  <si>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</si>
  <si>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</si>
  <si>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</si>
  <si>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</si>
  <si>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</si>
  <si>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</si>
  <si>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</si>
  <si>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</si>
  <si>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</si>
  <si>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</si>
  <si>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</si>
  <si>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</si>
  <si>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</si>
  <si>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</si>
  <si>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</si>
  <si>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</si>
  <si>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</si>
  <si>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</si>
  <si>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</si>
  <si>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</si>
  <si>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</si>
  <si>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</si>
  <si>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</si>
  <si>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</si>
  <si>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</si>
  <si>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</si>
  <si>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</si>
  <si>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</si>
  <si>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</si>
  <si>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</si>
  <si>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</si>
  <si>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</si>
  <si>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</si>
  <si>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</si>
  <si>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</si>
  <si>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</si>
  <si>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</si>
  <si>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</si>
  <si>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</si>
  <si>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</si>
  <si>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</si>
  <si>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</si>
  <si>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</si>
  <si>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</si>
  <si>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</si>
  <si>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</si>
  <si>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</si>
  <si>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</si>
  <si>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</si>
  <si>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</si>
  <si>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</si>
  <si>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</si>
  <si>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</si>
  <si>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</si>
  <si>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</si>
  <si>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</si>
  <si>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</si>
  <si>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</si>
  <si>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</si>
  <si>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</si>
  <si>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</si>
  <si>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</si>
  <si>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</si>
  <si>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</si>
  <si>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</si>
  <si>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</si>
  <si>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</si>
  <si>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</si>
  <si>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</si>
  <si>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</si>
  <si>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</si>
  <si>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</si>
  <si>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</si>
  <si>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</si>
  <si>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</si>
  <si>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</si>
  <si>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</si>
  <si>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</si>
  <si>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</si>
  <si>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</si>
  <si>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</si>
  <si>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</si>
  <si>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</si>
  <si>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</si>
  <si>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</si>
  <si>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</si>
  <si>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</si>
  <si>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</si>
  <si>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</si>
  <si>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</si>
  <si>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</si>
  <si>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</si>
  <si>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</si>
  <si>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</si>
  <si>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</si>
  <si>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</si>
  <si>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</si>
  <si>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</si>
  <si>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</si>
  <si>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</si>
  <si>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</si>
  <si>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</si>
  <si>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</si>
  <si>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</si>
  <si>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</si>
  <si>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</si>
  <si>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</si>
  <si>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</si>
  <si>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</si>
  <si>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</si>
  <si>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</si>
  <si>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</si>
  <si>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</si>
  <si>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</si>
  <si>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</si>
  <si>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</si>
  <si>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</si>
  <si>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</si>
  <si>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</si>
  <si>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</si>
  <si>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</si>
  <si>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</si>
  <si>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</si>
  <si>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</si>
  <si>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</si>
  <si>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</si>
  <si>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</si>
  <si>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</si>
  <si>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</si>
  <si>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</si>
  <si>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</si>
  <si>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</si>
  <si>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</si>
  <si>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</si>
  <si>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</si>
  <si>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</si>
  <si>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</si>
  <si>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</si>
  <si>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</si>
  <si>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</si>
  <si>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</si>
  <si>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</si>
  <si>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</si>
  <si>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</si>
  <si>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</si>
  <si>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</si>
  <si>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</si>
  <si>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</si>
  <si>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</si>
  <si>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</si>
  <si>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</si>
  <si>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</si>
  <si>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</si>
  <si>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</si>
  <si>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</si>
  <si>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</si>
  <si>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</si>
  <si>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</si>
  <si>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</si>
  <si>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</si>
  <si>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</si>
  <si>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</si>
  <si>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</si>
  <si>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</si>
  <si>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</si>
  <si>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</si>
  <si>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</si>
  <si>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</si>
  <si>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</si>
  <si>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</si>
  <si>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</si>
  <si>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</si>
  <si>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</si>
  <si>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</si>
  <si>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</si>
  <si>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</si>
  <si>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</si>
  <si>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</si>
  <si>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</si>
  <si>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</si>
  <si>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</si>
  <si>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</si>
  <si>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</si>
  <si>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</si>
  <si>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</si>
  <si>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</si>
  <si>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</si>
  <si>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</si>
  <si>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</si>
  <si>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</si>
  <si>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</si>
  <si>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</si>
  <si>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</si>
  <si>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</si>
  <si>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</si>
  <si>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</si>
  <si>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</si>
  <si>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</si>
  <si>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</si>
  <si>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</si>
  <si>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</si>
  <si>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</si>
  <si>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</si>
  <si>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</si>
  <si>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</si>
  <si>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</si>
  <si>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</si>
  <si>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</si>
  <si>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</si>
  <si>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</si>
  <si>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</si>
  <si>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</si>
  <si>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</si>
  <si>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</si>
  <si>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</si>
  <si>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</si>
  <si>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</si>
  <si>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</si>
  <si>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</si>
  <si>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</si>
  <si>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</si>
  <si>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</si>
  <si>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</si>
  <si>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</si>
  <si>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</si>
  <si>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</si>
  <si>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</si>
  <si>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</si>
  <si>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</si>
  <si>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</si>
  <si>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</si>
  <si>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</si>
  <si>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</si>
  <si>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</si>
  <si>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</si>
  <si>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</si>
  <si>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</si>
  <si>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</si>
  <si>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</si>
  <si>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</si>
  <si>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</si>
  <si>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</si>
  <si>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</si>
  <si>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</si>
  <si>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</si>
  <si>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</si>
  <si>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</si>
  <si>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</si>
  <si>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</si>
  <si>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</si>
  <si>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</si>
  <si>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</si>
  <si>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</si>
  <si>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</si>
  <si>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</si>
  <si>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</si>
  <si>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</si>
  <si>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</si>
  <si>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</si>
  <si>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</si>
  <si>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</si>
  <si>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</si>
  <si>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</si>
  <si>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</si>
  <si>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</si>
  <si>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</si>
  <si>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</si>
  <si>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</si>
  <si>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</si>
  <si>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</si>
  <si>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</si>
  <si>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</si>
  <si>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</si>
  <si>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</si>
  <si>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</si>
  <si>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</si>
  <si>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</si>
  <si>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</si>
  <si>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</si>
  <si>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</si>
  <si>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</si>
  <si>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</si>
  <si>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</si>
  <si>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</si>
  <si>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</si>
  <si>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</si>
  <si>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</si>
  <si>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</si>
  <si>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</si>
  <si>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</si>
  <si>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</si>
  <si>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</si>
  <si>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</si>
  <si>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</si>
  <si>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</si>
  <si>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</si>
  <si>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</si>
  <si>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</si>
  <si>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</si>
  <si>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</si>
  <si>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</si>
  <si>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</si>
  <si>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</si>
  <si>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</si>
  <si>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</si>
  <si>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</si>
  <si>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</si>
  <si>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</si>
  <si>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</si>
  <si>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</si>
  <si>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</si>
  <si>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</si>
  <si>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</si>
  <si>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</si>
  <si>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</si>
  <si>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</si>
  <si>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</si>
  <si>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</si>
  <si>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</si>
  <si>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</si>
  <si>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</si>
  <si>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</si>
  <si>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</si>
  <si>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</si>
  <si>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</si>
  <si>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</si>
  <si>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</si>
  <si>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</si>
  <si>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</si>
  <si>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</si>
  <si>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</si>
  <si>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</si>
  <si>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</si>
  <si>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</si>
  <si>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</si>
  <si>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</si>
  <si>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</si>
  <si>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</si>
  <si>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</si>
  <si>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</si>
  <si>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</si>
  <si>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</si>
  <si>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</si>
  <si>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</si>
  <si>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</si>
  <si>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</si>
  <si>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</si>
  <si>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</si>
  <si>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</si>
  <si>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</si>
  <si>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</si>
  <si>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</si>
  <si>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</si>
  <si>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</si>
  <si>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</si>
  <si>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</si>
  <si>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</si>
  <si>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</si>
  <si>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</si>
  <si>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</si>
  <si>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</si>
  <si>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</si>
  <si>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</si>
  <si>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</si>
  <si>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</si>
  <si>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</si>
  <si>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</si>
  <si>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</si>
  <si>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</si>
  <si>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</si>
  <si>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</si>
  <si>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</si>
  <si>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</si>
  <si>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</si>
  <si>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</si>
  <si>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</si>
  <si>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</si>
  <si>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</si>
  <si>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</si>
  <si>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</si>
  <si>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</si>
  <si>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</si>
  <si>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</si>
  <si>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</si>
  <si>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</si>
  <si>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</si>
  <si>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</si>
  <si>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</si>
  <si>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</si>
  <si>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</si>
  <si>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</si>
  <si>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</si>
  <si>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</si>
  <si>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</si>
  <si>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</si>
  <si>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</si>
  <si>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</si>
  <si>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</si>
  <si>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</si>
  <si>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</si>
  <si>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</si>
  <si>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</si>
  <si>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</si>
  <si>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</si>
  <si>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</si>
  <si>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</si>
  <si>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</si>
  <si>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</si>
  <si>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</si>
  <si>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</si>
  <si>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</si>
  <si>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</si>
  <si>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</si>
  <si>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</si>
  <si>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</si>
  <si>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</si>
  <si>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</si>
  <si>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</si>
  <si>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</si>
  <si>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</si>
  <si>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</si>
  <si>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</si>
  <si>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</si>
  <si>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</si>
  <si>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</si>
  <si>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</si>
  <si>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</si>
  <si>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</si>
  <si>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</si>
  <si>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</si>
  <si>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</si>
  <si>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</si>
  <si>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</si>
  <si>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</si>
  <si>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</si>
  <si>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</si>
  <si>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</si>
  <si>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</si>
  <si>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</si>
  <si>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</si>
  <si>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</si>
  <si>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</si>
  <si>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</si>
  <si>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</si>
  <si>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</si>
  <si>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</si>
  <si>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</si>
  <si>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</si>
  <si>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</si>
  <si>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</si>
  <si>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</si>
  <si>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</si>
  <si>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</si>
  <si>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</si>
  <si>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</si>
  <si>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</si>
  <si>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</si>
  <si>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</si>
  <si>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</si>
  <si>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</si>
  <si>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</si>
  <si>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</si>
  <si>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</si>
  <si>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</si>
  <si>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</si>
  <si>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</si>
  <si>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</si>
  <si>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</si>
  <si>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</si>
  <si>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</si>
  <si>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</si>
  <si>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</si>
  <si>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</si>
  <si>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</si>
  <si>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</si>
  <si>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</si>
  <si>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</si>
  <si>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</si>
  <si>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</si>
  <si>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</si>
  <si>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</si>
  <si>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</si>
  <si>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</si>
  <si>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</si>
  <si>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</si>
  <si>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</si>
  <si>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</si>
  <si>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</si>
  <si>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</si>
  <si>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</si>
  <si>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</si>
  <si>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</si>
  <si>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</si>
  <si>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</si>
  <si>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</si>
  <si>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</si>
  <si>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</si>
  <si>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</si>
  <si>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</si>
  <si>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</si>
  <si>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</si>
  <si>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</si>
  <si>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</si>
  <si>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</si>
  <si>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</si>
  <si>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</si>
  <si>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</si>
  <si>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</si>
  <si>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</si>
  <si>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</si>
  <si>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</si>
  <si>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</si>
  <si>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</si>
  <si>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</si>
  <si>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</si>
  <si>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</si>
  <si>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</si>
  <si>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</si>
  <si>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</si>
  <si>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</si>
  <si>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</si>
  <si>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</si>
  <si>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</si>
  <si>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</si>
  <si>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</si>
  <si>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</si>
  <si>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</si>
  <si>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</si>
  <si>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</si>
  <si>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</si>
  <si>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</si>
  <si>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</si>
  <si>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</si>
  <si>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</si>
  <si>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</si>
  <si>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</si>
  <si>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</si>
  <si>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</si>
  <si>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</si>
  <si>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</si>
  <si>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</si>
  <si>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</si>
  <si>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</si>
  <si>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</si>
  <si>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</si>
  <si>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</si>
  <si>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</si>
  <si>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</si>
  <si>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</si>
  <si>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</si>
  <si>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</si>
  <si>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</si>
  <si>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</si>
  <si>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</si>
  <si>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</si>
  <si>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</si>
  <si>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</si>
  <si>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</si>
  <si>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</si>
  <si>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</si>
  <si>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</si>
  <si>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</si>
  <si>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</si>
  <si>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</si>
  <si>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</si>
  <si>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</si>
  <si>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</si>
  <si>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</si>
  <si>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</si>
  <si>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</si>
  <si>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</si>
  <si>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</si>
  <si>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</si>
  <si>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</si>
  <si>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</si>
  <si>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</si>
  <si>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</si>
  <si>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</si>
  <si>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</si>
  <si>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</si>
  <si>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</si>
  <si>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</si>
  <si>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</si>
  <si>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</si>
  <si>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</si>
  <si>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</si>
  <si>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</si>
  <si>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</si>
  <si>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</si>
  <si>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</si>
  <si>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</si>
  <si>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</si>
  <si>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</si>
  <si>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</si>
  <si>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</si>
  <si>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</si>
  <si>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</si>
  <si>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</si>
  <si>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</si>
  <si>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</si>
  <si>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</si>
  <si>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</si>
  <si>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</si>
  <si>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</si>
  <si>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</si>
  <si>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</si>
  <si>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</si>
  <si>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</si>
  <si>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</si>
  <si>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</si>
  <si>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</si>
  <si>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</si>
  <si>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</si>
  <si>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</si>
  <si>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</si>
  <si>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</si>
  <si>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</si>
  <si>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</si>
  <si>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</si>
  <si>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</si>
  <si>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</si>
  <si>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</si>
  <si>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</si>
  <si>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</si>
  <si>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</si>
  <si>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</si>
  <si>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</si>
  <si>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</si>
  <si>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</si>
  <si>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</si>
  <si>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</si>
  <si>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</si>
  <si>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</si>
  <si>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</si>
  <si>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</si>
  <si>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</si>
  <si>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</si>
  <si>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</si>
  <si>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</si>
  <si>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</si>
  <si>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</si>
  <si>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</si>
  <si>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</si>
  <si>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</si>
  <si>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</si>
  <si>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</si>
  <si>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</si>
  <si>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</si>
  <si>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</si>
  <si>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</si>
  <si>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</si>
  <si>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</si>
  <si>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</si>
  <si>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</si>
  <si>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</si>
  <si>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</si>
  <si>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</si>
  <si>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</si>
  <si>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</si>
  <si>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</si>
  <si>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</si>
  <si>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</si>
  <si>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</si>
  <si>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</si>
  <si>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</si>
  <si>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</si>
  <si>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</si>
  <si>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</si>
  <si>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</si>
  <si>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</si>
  <si>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</si>
  <si>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</si>
  <si>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</si>
  <si>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</si>
  <si>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</si>
  <si>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</si>
  <si>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</si>
  <si>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</si>
  <si>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</si>
  <si>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</si>
  <si>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</si>
  <si>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</si>
  <si>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</si>
  <si>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</si>
  <si>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</si>
  <si>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</si>
  <si>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</si>
  <si>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</si>
  <si>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</si>
  <si>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</si>
  <si>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</si>
  <si>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</si>
  <si>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</si>
  <si>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</si>
  <si>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</si>
  <si>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</si>
  <si>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</si>
  <si>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</si>
  <si>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</si>
  <si>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</si>
  <si>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</si>
  <si>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</si>
  <si>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</si>
  <si>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</si>
  <si>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</si>
  <si>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</si>
  <si>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</si>
  <si>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</si>
  <si>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</si>
  <si>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</si>
  <si>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</si>
  <si>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</si>
  <si>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</si>
  <si>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</si>
  <si>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</si>
  <si>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</si>
  <si>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</si>
  <si>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</si>
  <si>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</si>
  <si>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</si>
  <si>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</si>
  <si>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</si>
  <si>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</si>
  <si>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</si>
  <si>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</si>
  <si>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</si>
  <si>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</si>
  <si>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</si>
  <si>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</si>
  <si>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</si>
  <si>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</si>
  <si>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</si>
  <si>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</si>
  <si>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</si>
  <si>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</si>
  <si>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</si>
  <si>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</si>
  <si>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</si>
  <si>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</si>
  <si>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</si>
  <si>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</si>
  <si>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</si>
  <si>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</si>
  <si>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</si>
  <si>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</si>
  <si>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</si>
  <si>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</si>
  <si>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</si>
  <si>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</si>
  <si>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</si>
  <si>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</si>
  <si>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</si>
  <si>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</si>
  <si>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</si>
  <si>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</si>
  <si>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</si>
  <si>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</si>
  <si>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</si>
  <si>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</si>
  <si>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</si>
  <si>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</si>
  <si>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</si>
  <si>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</si>
  <si>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</si>
  <si>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</si>
  <si>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</si>
  <si>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</si>
  <si>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</si>
  <si>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</si>
  <si>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</si>
  <si>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</si>
  <si>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</si>
  <si>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</si>
  <si>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</si>
  <si>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</si>
  <si>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</si>
  <si>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</si>
  <si>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</si>
  <si>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</si>
  <si>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</si>
  <si>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</si>
  <si>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</si>
  <si>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</si>
  <si>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</si>
  <si>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</si>
  <si>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</si>
  <si>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</si>
  <si>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</si>
  <si>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</si>
  <si>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</si>
  <si>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</si>
  <si>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</si>
  <si>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</si>
  <si>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</si>
  <si>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</si>
  <si>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</si>
  <si>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</si>
  <si>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</si>
  <si>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</si>
  <si>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</si>
  <si>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</si>
  <si>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</si>
  <si>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</si>
  <si>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</si>
  <si>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</si>
  <si>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</si>
  <si>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</si>
  <si>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</si>
  <si>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</si>
  <si>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</si>
  <si>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</si>
  <si>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</si>
  <si>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</si>
  <si>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</si>
  <si>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</si>
  <si>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</si>
  <si>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</si>
  <si>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</si>
  <si>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</si>
  <si>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</si>
  <si>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</si>
  <si>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</si>
  <si>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</si>
  <si>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</si>
  <si>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</si>
  <si>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</si>
  <si>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</si>
  <si>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</si>
  <si>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</si>
  <si>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</si>
  <si>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</si>
  <si>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</si>
  <si>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</si>
  <si>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</si>
  <si>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</si>
  <si>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</si>
  <si>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</si>
  <si>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</si>
  <si>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</si>
  <si>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</si>
  <si>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</si>
  <si>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</si>
  <si>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</si>
  <si>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</si>
  <si>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</si>
  <si>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</si>
  <si>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</si>
  <si>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</si>
  <si>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</si>
  <si>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</si>
  <si>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</si>
  <si>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</si>
  <si>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</si>
  <si>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</si>
  <si>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</si>
  <si>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</si>
  <si>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</si>
  <si>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</si>
  <si>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</si>
  <si>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</si>
  <si>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</si>
  <si>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</si>
  <si>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</si>
  <si>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</si>
  <si>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</si>
  <si>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</si>
  <si>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</si>
  <si>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</si>
  <si>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</si>
  <si>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</si>
  <si>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</si>
  <si>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</si>
  <si>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</si>
  <si>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</si>
  <si>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</si>
  <si>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</si>
  <si>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</si>
  <si>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</si>
  <si>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</si>
  <si>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</si>
  <si>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</si>
  <si>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</si>
  <si>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</si>
  <si>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</si>
  <si>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</si>
  <si>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</si>
  <si>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</si>
  <si>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</si>
  <si>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</si>
  <si>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</si>
  <si>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</si>
  <si>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</si>
  <si>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</si>
  <si>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</si>
  <si>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</si>
  <si>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</si>
  <si>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</si>
  <si>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</si>
  <si>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</si>
  <si>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</si>
  <si>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</si>
  <si>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</si>
  <si>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</si>
  <si>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</si>
  <si>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</si>
  <si>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</si>
  <si>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</si>
  <si>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</si>
  <si>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</si>
  <si>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</si>
  <si>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</si>
  <si>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</si>
  <si>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</si>
  <si>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</si>
  <si>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</si>
  <si>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</si>
  <si>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</si>
  <si>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</si>
  <si>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</si>
  <si>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</si>
  <si>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</si>
  <si>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</si>
  <si>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</si>
  <si>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</si>
  <si>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</si>
  <si>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</si>
  <si>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</si>
  <si>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</si>
  <si>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</si>
  <si>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</si>
  <si>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</si>
  <si>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</si>
  <si>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</si>
  <si>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</si>
  <si>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</si>
  <si>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</si>
  <si>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</si>
  <si>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</si>
  <si>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</si>
  <si>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</si>
  <si>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</si>
  <si>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</si>
  <si>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</si>
  <si>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</si>
  <si>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</si>
  <si>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</si>
  <si>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</si>
  <si>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</si>
  <si>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</si>
  <si>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</si>
  <si>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</si>
  <si>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</si>
  <si>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</si>
  <si>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</si>
  <si>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</si>
  <si>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</si>
  <si>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</si>
  <si>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</si>
  <si>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</si>
  <si>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</si>
  <si>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</si>
  <si>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</si>
  <si>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</si>
  <si>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</si>
  <si>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</si>
  <si>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</si>
  <si>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</si>
  <si>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</si>
  <si>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</si>
  <si>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</si>
  <si>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</si>
  <si>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</si>
  <si>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</si>
  <si>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</si>
  <si>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</si>
  <si>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</si>
  <si>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</si>
  <si>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</si>
  <si>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</si>
  <si>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</si>
  <si>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</si>
  <si>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</si>
  <si>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</si>
  <si>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</si>
  <si>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</si>
  <si>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</si>
  <si>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</si>
  <si>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</si>
  <si>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</si>
  <si>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</si>
  <si>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</si>
  <si>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</si>
  <si>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</si>
  <si>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</si>
  <si>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</si>
  <si>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</si>
  <si>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</si>
  <si>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</si>
  <si>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</si>
  <si>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</si>
  <si>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</si>
  <si>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</si>
  <si>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</si>
  <si>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</si>
  <si>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</si>
  <si>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</si>
  <si>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</si>
  <si>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</si>
  <si>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</si>
  <si>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</si>
  <si>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</si>
  <si>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</si>
  <si>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</si>
  <si>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</si>
  <si>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</si>
  <si>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</si>
  <si>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</si>
  <si>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</si>
  <si>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</si>
  <si>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</si>
  <si>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</si>
  <si>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</si>
  <si>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</si>
  <si>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</si>
  <si>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</si>
  <si>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</si>
  <si>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</si>
  <si>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</si>
  <si>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</si>
  <si>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</si>
  <si>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</si>
  <si>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</si>
  <si>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</si>
  <si>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</si>
  <si>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</si>
  <si>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</si>
  <si>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</si>
  <si>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</si>
  <si>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</si>
  <si>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</si>
  <si>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</si>
  <si>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</si>
  <si>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</si>
  <si>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</si>
  <si>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</si>
  <si>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</si>
  <si>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</si>
  <si>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</si>
  <si>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</si>
  <si>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</si>
  <si>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</si>
  <si>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</si>
  <si>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</si>
  <si>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</si>
  <si>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</si>
  <si>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</si>
  <si>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</si>
  <si>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</si>
  <si>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</si>
  <si>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</si>
  <si>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</si>
  <si>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</si>
  <si>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</si>
  <si>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</si>
  <si>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</si>
  <si>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</si>
  <si>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</si>
  <si>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</si>
  <si>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</si>
  <si>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</si>
  <si>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</si>
  <si>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</si>
  <si>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</si>
  <si>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</si>
  <si>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</si>
  <si>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</si>
  <si>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</si>
  <si>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</si>
  <si>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</si>
  <si>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</si>
  <si>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</si>
  <si>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</si>
  <si>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</si>
  <si>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</si>
  <si>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</si>
  <si>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</si>
  <si>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</si>
  <si>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</si>
  <si>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</si>
  <si>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</si>
  <si>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</si>
  <si>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</si>
  <si>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</si>
  <si>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</si>
  <si>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</si>
  <si>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</si>
  <si>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</si>
  <si>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</si>
  <si>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</si>
  <si>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</si>
  <si>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</si>
  <si>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</si>
  <si>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</si>
  <si>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</si>
  <si>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</si>
  <si>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</si>
  <si>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</si>
  <si>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</si>
  <si>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</si>
  <si>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</si>
  <si>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</si>
  <si>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</si>
  <si>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</si>
  <si>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</si>
  <si>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</si>
  <si>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</si>
  <si>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</si>
  <si>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</si>
  <si>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</si>
  <si>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</si>
  <si>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</si>
  <si>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</si>
  <si>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</si>
  <si>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</si>
  <si>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</si>
  <si>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</si>
  <si>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</si>
  <si>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</si>
  <si>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</si>
  <si>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</si>
  <si>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</si>
  <si>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</si>
  <si>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</si>
  <si>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</si>
  <si>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</si>
  <si>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</si>
  <si>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</si>
  <si>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</si>
  <si>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</si>
  <si>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</si>
  <si>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</si>
  <si>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</si>
  <si>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</si>
  <si>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</si>
  <si>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</si>
  <si>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</si>
  <si>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</si>
  <si>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</si>
  <si>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</si>
  <si>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</si>
  <si>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</si>
  <si>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</si>
  <si>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</si>
  <si>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</si>
  <si>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</si>
  <si>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</si>
  <si>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</si>
  <si>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</si>
  <si>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</si>
  <si>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</si>
  <si>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</si>
  <si>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</si>
  <si>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</si>
  <si>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</si>
  <si>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</si>
  <si>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</si>
  <si>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</si>
  <si>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</si>
  <si>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</si>
  <si>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</si>
  <si>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</si>
  <si>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</si>
  <si>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</si>
  <si>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</si>
  <si>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</si>
  <si>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</si>
  <si>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</si>
  <si>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</si>
  <si>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</si>
  <si>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</si>
  <si>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</si>
  <si>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</si>
  <si>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</si>
  <si>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</si>
  <si>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</si>
  <si>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</si>
  <si>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</si>
  <si>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</si>
  <si>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</si>
  <si>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</si>
  <si>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</si>
  <si>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</si>
  <si>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</si>
  <si>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</si>
  <si>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</si>
  <si>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</si>
  <si>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</si>
  <si>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</si>
  <si>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</si>
  <si>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</si>
  <si>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</si>
  <si>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</si>
  <si>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</si>
  <si>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</si>
  <si>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</si>
  <si>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</si>
  <si>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</si>
  <si>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</si>
  <si>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</si>
  <si>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</si>
  <si>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</si>
  <si>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</si>
  <si>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</si>
  <si>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</si>
  <si>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</si>
  <si>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</si>
  <si>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</si>
  <si>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</si>
  <si>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</si>
  <si>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</si>
  <si>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</si>
  <si>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</si>
  <si>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</si>
  <si>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</si>
  <si>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</si>
  <si>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</si>
  <si>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</si>
  <si>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</si>
  <si>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</si>
  <si>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</si>
  <si>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</si>
  <si>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</si>
  <si>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</si>
  <si>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</si>
  <si>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</si>
  <si>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</si>
  <si>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</si>
  <si>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</si>
  <si>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</si>
  <si>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</si>
  <si>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</si>
  <si>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</si>
  <si>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</si>
  <si>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</si>
  <si>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</si>
  <si>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</si>
  <si>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</si>
  <si>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</si>
  <si>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</si>
  <si>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</si>
  <si>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</si>
  <si>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</si>
  <si>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</si>
  <si>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</si>
  <si>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</si>
  <si>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</si>
  <si>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</si>
  <si>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</si>
  <si>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</si>
  <si>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</si>
  <si>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</si>
  <si>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</si>
  <si>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</si>
  <si>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</si>
  <si>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</si>
  <si>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</si>
  <si>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</si>
  <si>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</si>
  <si>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</si>
  <si>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</si>
  <si>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</si>
  <si>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</si>
  <si>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</si>
  <si>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</si>
  <si>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</si>
  <si>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</si>
  <si>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</si>
  <si>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</si>
  <si>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</si>
  <si>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</si>
  <si>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</si>
  <si>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</si>
  <si>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</si>
  <si>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</si>
  <si>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</si>
  <si>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</si>
  <si>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</si>
  <si>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</si>
  <si>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</si>
  <si>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</si>
  <si>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</si>
  <si>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</si>
  <si>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</si>
  <si>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</si>
  <si>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</si>
  <si>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</si>
  <si>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</si>
  <si>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</si>
  <si>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</si>
  <si>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</si>
  <si>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</si>
  <si>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</si>
  <si>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</si>
  <si>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</si>
  <si>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</si>
  <si>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</si>
  <si>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</si>
  <si>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</si>
  <si>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</si>
  <si>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</si>
  <si>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</si>
  <si>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</si>
  <si>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</si>
  <si>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</si>
  <si>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</si>
  <si>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</si>
  <si>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</si>
  <si>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</si>
  <si>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</si>
  <si>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</si>
  <si>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</si>
  <si>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</si>
  <si>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</si>
  <si>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</si>
  <si>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</si>
  <si>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</si>
  <si>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</si>
  <si>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</si>
  <si>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</si>
  <si>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</si>
  <si>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</si>
  <si>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</si>
  <si>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</si>
  <si>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</si>
  <si>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</si>
  <si>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</si>
  <si>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</si>
  <si>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</si>
  <si>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</si>
  <si>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</si>
  <si>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</si>
  <si>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</si>
  <si>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</si>
  <si>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</si>
  <si>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</si>
  <si>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</si>
  <si>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</si>
  <si>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</si>
  <si>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</si>
  <si>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</si>
  <si>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</si>
  <si>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</si>
  <si>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</si>
  <si>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</si>
  <si>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</si>
  <si>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</si>
  <si>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</si>
  <si>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</si>
  <si>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</si>
  <si>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</si>
  <si>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</si>
  <si>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</si>
  <si>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</si>
  <si>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</si>
  <si>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</si>
  <si>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</si>
  <si>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</si>
  <si>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</si>
  <si>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</si>
  <si>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</si>
  <si>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</si>
  <si>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</si>
  <si>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</si>
  <si>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</si>
  <si>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</si>
  <si>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</si>
  <si>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</si>
  <si>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</si>
  <si>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</si>
  <si>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</si>
  <si>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</si>
  <si>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</si>
  <si>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</si>
  <si>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</si>
  <si>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</si>
  <si>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</si>
  <si>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</si>
  <si>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</si>
  <si>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</si>
  <si>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</si>
  <si>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</si>
  <si>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</si>
  <si>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</si>
  <si>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</si>
  <si>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</si>
  <si>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</si>
  <si>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</si>
  <si>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</si>
  <si>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</si>
  <si>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</si>
  <si>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</si>
  <si>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</si>
  <si>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</si>
  <si>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</si>
  <si>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</si>
  <si>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</si>
  <si>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</si>
  <si>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</si>
  <si>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</si>
  <si>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</si>
  <si>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</si>
  <si>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</si>
  <si>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</si>
  <si>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</si>
  <si>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</si>
  <si>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</si>
  <si>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</si>
  <si>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</si>
  <si>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</si>
  <si>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</si>
  <si>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</si>
  <si>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</si>
  <si>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</si>
  <si>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</si>
  <si>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</si>
  <si>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</si>
  <si>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</si>
  <si>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</si>
  <si>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</si>
  <si>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</si>
  <si>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</si>
  <si>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</si>
  <si>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</si>
  <si>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</si>
  <si>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</si>
  <si>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</si>
  <si>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</si>
  <si>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</si>
  <si>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</si>
  <si>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</si>
  <si>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</si>
  <si>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</si>
  <si>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</si>
  <si>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</si>
  <si>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</si>
  <si>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</si>
  <si>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</si>
  <si>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</si>
  <si>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</si>
  <si>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</si>
  <si>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</si>
  <si>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</si>
  <si>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</si>
  <si>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</si>
  <si>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</si>
  <si>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</si>
  <si>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</si>
  <si>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</si>
  <si>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</si>
  <si>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</si>
  <si>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</si>
  <si>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</si>
  <si>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</si>
  <si>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</si>
  <si>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</si>
  <si>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</si>
  <si>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</si>
  <si>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</si>
  <si>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</si>
  <si>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</si>
  <si>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</si>
  <si>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</si>
  <si>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</si>
  <si>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</si>
  <si>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</si>
  <si>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</si>
  <si>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</si>
  <si>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</si>
  <si>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</si>
  <si>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</si>
  <si>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</si>
  <si>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</si>
  <si>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</si>
  <si>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</si>
  <si>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</si>
  <si>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</si>
  <si>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</si>
  <si>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</si>
  <si>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</si>
  <si>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</si>
  <si>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</si>
  <si>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</si>
  <si>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</si>
  <si>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</si>
  <si>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</si>
  <si>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</si>
  <si>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</si>
  <si>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</si>
  <si>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</si>
  <si>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</si>
  <si>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</si>
  <si>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</si>
  <si>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</si>
  <si>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</si>
  <si>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</si>
  <si>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</si>
  <si>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</si>
  <si>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</si>
  <si>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</si>
  <si>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</si>
  <si>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</si>
  <si>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</si>
  <si>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</si>
  <si>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</si>
  <si>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</si>
  <si>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</si>
  <si>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</si>
  <si>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</si>
  <si>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</si>
  <si>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</si>
  <si>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</si>
  <si>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</si>
  <si>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</si>
  <si>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</si>
  <si>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</si>
  <si>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</si>
  <si>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</si>
  <si>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</si>
  <si>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</si>
  <si>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</si>
  <si>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</si>
  <si>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</si>
  <si>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</si>
  <si>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</si>
  <si>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</si>
  <si>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</si>
  <si>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</si>
  <si>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</si>
  <si>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</si>
  <si>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</si>
  <si>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</si>
  <si>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</si>
  <si>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</si>
  <si>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</si>
  <si>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</si>
  <si>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</si>
  <si>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</si>
  <si>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</si>
  <si>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</si>
  <si>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</si>
  <si>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</si>
  <si>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</si>
  <si>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</si>
  <si>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</si>
  <si>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</si>
  <si>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</si>
  <si>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</si>
  <si>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</si>
  <si>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</si>
  <si>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</si>
  <si>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</si>
  <si>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</si>
  <si>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</si>
  <si>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</si>
  <si>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</si>
  <si>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</si>
  <si>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</si>
  <si>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</si>
  <si>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</si>
  <si>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</si>
  <si>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</si>
  <si>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</si>
  <si>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</si>
  <si>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</si>
  <si>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</si>
  <si>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</si>
  <si>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</si>
  <si>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</si>
  <si>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</si>
  <si>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</si>
  <si>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</si>
  <si>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</si>
  <si>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</si>
  <si>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</si>
  <si>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</si>
  <si>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</si>
  <si>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</si>
  <si>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</si>
  <si>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</si>
  <si>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</si>
  <si>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</si>
  <si>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</si>
  <si>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</si>
  <si>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</si>
  <si>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</si>
  <si>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</si>
  <si>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</si>
  <si>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</si>
  <si>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</si>
  <si>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</si>
  <si>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</si>
  <si>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</si>
  <si>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</si>
  <si>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</si>
  <si>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</si>
  <si>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</si>
  <si>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</si>
  <si>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</si>
  <si>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</si>
  <si>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</si>
  <si>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</si>
  <si>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</si>
  <si>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</si>
  <si>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</si>
  <si>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</si>
  <si>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</si>
  <si>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</si>
  <si>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</si>
  <si>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</si>
  <si>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</si>
  <si>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</si>
  <si>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</si>
  <si>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</si>
  <si>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</si>
  <si>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</si>
  <si>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</si>
  <si>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</si>
  <si>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</si>
  <si>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</si>
  <si>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</si>
  <si>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</si>
  <si>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</si>
  <si>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</si>
  <si>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</si>
  <si>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</si>
  <si>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</si>
  <si>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</si>
  <si>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</si>
  <si>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</si>
  <si>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</si>
  <si>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</si>
  <si>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</si>
  <si>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</si>
  <si>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</si>
  <si>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</si>
  <si>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</si>
  <si>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</si>
  <si>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</si>
  <si>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</si>
  <si>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</si>
  <si>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</si>
  <si>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</si>
  <si>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</si>
  <si>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</si>
  <si>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</si>
  <si>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</si>
  <si>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</si>
  <si>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</si>
  <si>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</si>
  <si>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</si>
  <si>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</si>
  <si>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</si>
  <si>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</si>
  <si>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</si>
  <si>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</si>
  <si>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</si>
  <si>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</si>
  <si>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</si>
  <si>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</si>
  <si>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</si>
  <si>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</si>
  <si>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</si>
  <si>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</si>
  <si>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</si>
  <si>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</si>
  <si>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</si>
  <si>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</si>
  <si>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</si>
  <si>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</si>
  <si>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</si>
  <si>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</si>
  <si>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</si>
  <si>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</si>
  <si>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</si>
  <si>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</si>
  <si>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</si>
  <si>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</si>
  <si>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</si>
  <si>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</si>
  <si>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</si>
  <si>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</si>
  <si>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</si>
  <si>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</si>
  <si>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</si>
  <si>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</si>
  <si>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</si>
  <si>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</si>
  <si>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</si>
  <si>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</si>
  <si>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</si>
  <si>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</si>
  <si>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</si>
  <si>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</si>
  <si>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</si>
  <si>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</si>
  <si>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</si>
  <si>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</si>
  <si>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</si>
  <si>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</si>
  <si>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</si>
  <si>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</si>
  <si>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</si>
  <si>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</si>
  <si>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</si>
  <si>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</si>
  <si>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</si>
  <si>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</si>
  <si>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</si>
  <si>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</si>
  <si>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</si>
  <si>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</si>
  <si>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</si>
  <si>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</si>
  <si>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</si>
  <si>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</si>
  <si>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</si>
  <si>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</si>
  <si>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</si>
  <si>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</si>
  <si>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</si>
  <si>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</si>
  <si>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</si>
  <si>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</si>
  <si>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</si>
  <si>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</si>
  <si>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</si>
  <si>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</si>
  <si>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</si>
  <si>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</si>
  <si>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</si>
  <si>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</si>
  <si>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</si>
  <si>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</si>
  <si>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</si>
  <si>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</si>
  <si>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</si>
  <si>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</si>
  <si>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</si>
  <si>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</si>
  <si>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</si>
  <si>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</si>
  <si>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</si>
  <si>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</si>
  <si>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</si>
  <si>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</si>
  <si>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</si>
  <si>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</si>
  <si>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</si>
  <si>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</si>
  <si>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</si>
  <si>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</si>
  <si>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</si>
  <si>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</si>
  <si>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</si>
  <si>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</si>
  <si>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</si>
  <si>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</si>
  <si>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</si>
  <si>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</si>
  <si>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</si>
  <si>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</si>
  <si>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</si>
  <si>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</si>
  <si>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</si>
  <si>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</si>
  <si>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</si>
  <si>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</si>
  <si>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</si>
  <si>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</si>
  <si>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</si>
  <si>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</si>
  <si>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</si>
  <si>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</si>
  <si>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</si>
  <si>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</si>
  <si>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</si>
  <si>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</si>
  <si>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</si>
  <si>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</si>
  <si>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</si>
  <si>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</si>
  <si>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</si>
  <si>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</si>
  <si>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</si>
  <si>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</si>
  <si>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</si>
  <si>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</si>
  <si>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</si>
  <si>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</si>
  <si>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</si>
  <si>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</si>
  <si>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</si>
  <si>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</si>
  <si>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</si>
  <si>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</si>
  <si>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</si>
  <si>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</si>
  <si>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</si>
  <si>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</si>
  <si>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</si>
  <si>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</si>
  <si>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</si>
  <si>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</si>
  <si>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</si>
  <si>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</si>
  <si>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</si>
  <si>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</si>
  <si>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</si>
  <si>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</si>
  <si>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</si>
  <si>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</si>
  <si>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</si>
  <si>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</si>
  <si>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</si>
  <si>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</si>
  <si>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</si>
  <si>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</si>
  <si>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</si>
  <si>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</si>
  <si>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</si>
  <si>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</si>
  <si>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</si>
  <si>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</si>
  <si>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</si>
  <si>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</si>
  <si>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</si>
  <si>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</si>
  <si>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</si>
  <si>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</si>
  <si>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</si>
  <si>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</si>
  <si>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</si>
  <si>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</si>
  <si>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</si>
  <si>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</si>
  <si>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</si>
  <si>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</si>
  <si>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</si>
  <si>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</si>
  <si>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</si>
  <si>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</si>
  <si>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</si>
  <si>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</si>
  <si>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</si>
  <si>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</si>
  <si>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</si>
  <si>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</si>
  <si>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</si>
  <si>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</si>
  <si>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</si>
  <si>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</si>
  <si>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</si>
  <si>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</si>
  <si>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</si>
  <si>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</si>
  <si>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</si>
  <si>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</si>
  <si>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</si>
  <si>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</si>
  <si>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</si>
  <si>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</si>
  <si>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</si>
  <si>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</si>
  <si>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</si>
  <si>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</si>
  <si>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</si>
  <si>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</si>
  <si>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</si>
  <si>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</si>
  <si>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</si>
  <si>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</si>
  <si>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</si>
  <si>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</si>
  <si>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</si>
  <si>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</si>
  <si>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</si>
  <si>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</si>
  <si>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</si>
  <si>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</si>
  <si>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</si>
  <si>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</si>
  <si>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</si>
  <si>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</si>
  <si>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</si>
  <si>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</si>
  <si>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</si>
  <si>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</si>
  <si>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</si>
  <si>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</si>
  <si>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</si>
  <si>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</si>
  <si>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</si>
  <si>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</si>
  <si>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</si>
  <si>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</si>
  <si>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</si>
  <si>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</si>
  <si>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</si>
  <si>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</si>
  <si>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</si>
  <si>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</si>
  <si>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</si>
  <si>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</si>
  <si>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</si>
  <si>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</si>
  <si>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</si>
  <si>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</si>
  <si>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</si>
  <si>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</si>
  <si>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</si>
  <si>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</si>
  <si>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</si>
  <si>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</si>
  <si>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</si>
  <si>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</si>
  <si>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</si>
  <si>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</si>
  <si>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</si>
  <si>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</si>
  <si>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</si>
  <si>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</si>
  <si>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</si>
  <si>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</si>
  <si>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</si>
  <si>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</si>
  <si>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</si>
  <si>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</si>
  <si>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</si>
  <si>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</si>
  <si>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</si>
  <si>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</si>
  <si>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</si>
  <si>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</si>
  <si>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</si>
  <si>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</si>
  <si>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</si>
  <si>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</si>
  <si>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</si>
  <si>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</si>
  <si>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</si>
  <si>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</si>
  <si>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</si>
  <si>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</si>
  <si>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</si>
  <si>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</si>
  <si>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</si>
  <si>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</si>
  <si>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</si>
  <si>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</si>
  <si>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</si>
  <si>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</si>
  <si>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</si>
  <si>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</si>
  <si>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</si>
  <si>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</si>
  <si>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</si>
  <si>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</si>
  <si>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</si>
  <si>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</si>
  <si>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</si>
  <si>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</si>
  <si>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</si>
  <si>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</si>
  <si>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</si>
  <si>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</si>
  <si>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</si>
  <si>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</si>
  <si>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</si>
  <si>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</si>
  <si>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</si>
  <si>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</si>
  <si>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</si>
  <si>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</si>
  <si>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</si>
  <si>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</si>
  <si>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</si>
  <si>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</si>
  <si>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</si>
  <si>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</si>
  <si>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</si>
  <si>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</si>
  <si>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</si>
  <si>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</si>
  <si>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</si>
  <si>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</si>
  <si>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</si>
  <si>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</si>
  <si>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</si>
  <si>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</si>
  <si>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</si>
  <si>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</si>
  <si>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</si>
  <si>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</si>
  <si>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</si>
  <si>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</si>
  <si>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</si>
  <si>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</si>
  <si>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</si>
  <si>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</si>
  <si>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</si>
  <si>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</si>
  <si>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</si>
  <si>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</si>
  <si>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</si>
  <si>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</si>
  <si>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</si>
  <si>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</si>
  <si>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</si>
  <si>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</si>
  <si>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</si>
  <si>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</si>
  <si>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</si>
  <si>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</si>
  <si>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</si>
  <si>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</si>
  <si>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</si>
  <si>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</si>
  <si>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</si>
  <si>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</si>
  <si>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</si>
  <si>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</si>
  <si>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</si>
  <si>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</si>
  <si>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</si>
  <si>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</si>
  <si>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</si>
  <si>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</si>
  <si>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</si>
  <si>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</si>
  <si>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</si>
  <si>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</si>
  <si>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</si>
  <si>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</si>
  <si>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</si>
  <si>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</si>
  <si>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</si>
  <si>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</si>
  <si>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</si>
  <si>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</si>
  <si>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</si>
  <si>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</si>
  <si>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</si>
  <si>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</si>
  <si>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</si>
  <si>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</si>
  <si>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</si>
  <si>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</si>
  <si>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</si>
  <si>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</si>
  <si>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</si>
  <si>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</si>
  <si>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</si>
  <si>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</si>
  <si>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</si>
  <si>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</si>
  <si>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</si>
  <si>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</si>
  <si>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</si>
  <si>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</si>
  <si>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</si>
  <si>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</si>
  <si>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</si>
  <si>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</si>
  <si>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</si>
  <si>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</si>
  <si>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</si>
  <si>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</si>
  <si>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</si>
  <si>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</si>
  <si>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</si>
  <si>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</si>
  <si>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</si>
  <si>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</si>
  <si>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</si>
  <si>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</si>
  <si>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</si>
  <si>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</si>
  <si>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</si>
  <si>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</si>
  <si>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</si>
  <si>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</si>
  <si>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</si>
  <si>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</si>
  <si>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</si>
  <si>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</si>
  <si>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</si>
  <si>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</si>
  <si>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</si>
  <si>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</si>
  <si>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</si>
  <si>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</si>
  <si>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</si>
  <si>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</si>
  <si>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</si>
  <si>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</si>
  <si>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</si>
  <si>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</si>
  <si>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</si>
  <si>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</si>
  <si>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</si>
  <si>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</si>
  <si>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</si>
  <si>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</si>
  <si>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</si>
  <si>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</si>
  <si>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</si>
  <si>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</si>
  <si>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</si>
  <si>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</si>
  <si>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</si>
  <si>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</si>
  <si>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</si>
  <si>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</si>
  <si>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</si>
  <si>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</si>
  <si>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</si>
  <si>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</si>
  <si>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</si>
  <si>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</si>
  <si>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</si>
  <si>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</si>
  <si>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</si>
  <si>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</si>
  <si>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</si>
  <si>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</si>
  <si>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</si>
  <si>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</si>
  <si>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</si>
  <si>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</si>
  <si>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</si>
  <si>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</si>
  <si>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</si>
  <si>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</si>
  <si>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</si>
  <si>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</si>
  <si>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</si>
  <si>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</si>
  <si>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</si>
  <si>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</si>
  <si>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</si>
  <si>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</si>
  <si>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</si>
  <si>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</si>
  <si>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</si>
  <si>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</si>
  <si>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</si>
  <si>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</si>
  <si>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</si>
  <si>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</si>
  <si>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</si>
  <si>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</si>
  <si>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</si>
  <si>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</si>
  <si>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</si>
  <si>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</si>
  <si>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</si>
  <si>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</si>
  <si>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</si>
  <si>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</si>
  <si>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</si>
  <si>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</si>
  <si>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</si>
  <si>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</si>
  <si>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</si>
  <si>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</si>
  <si>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</si>
  <si>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</si>
  <si>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</si>
  <si>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</si>
  <si>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</si>
  <si>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</si>
  <si>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</si>
  <si>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</si>
  <si>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</si>
  <si>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</si>
  <si>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</si>
  <si>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</si>
  <si>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</si>
  <si>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</si>
  <si>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</si>
  <si>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</si>
  <si>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</si>
  <si>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</si>
  <si>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</si>
  <si>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</si>
  <si>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</si>
  <si>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</si>
  <si>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</si>
  <si>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</si>
  <si>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</si>
  <si>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</si>
  <si>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</si>
  <si>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</si>
  <si>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</si>
  <si>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</si>
  <si>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</si>
  <si>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</si>
  <si>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</si>
  <si>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</si>
  <si>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</si>
  <si>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</si>
  <si>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</si>
  <si>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</si>
  <si>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</si>
  <si>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</si>
  <si>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</si>
  <si>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</si>
  <si>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</si>
  <si>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</si>
  <si>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</si>
  <si>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</si>
  <si>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</si>
  <si>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</si>
  <si>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</si>
  <si>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</si>
  <si>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</si>
  <si>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</si>
  <si>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</si>
  <si>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</si>
  <si>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</si>
  <si>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</si>
  <si>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</si>
  <si>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</si>
  <si>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</si>
  <si>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</si>
  <si>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</si>
  <si>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</si>
  <si>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</si>
  <si>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</si>
  <si>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</si>
  <si>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</si>
  <si>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</si>
  <si>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</si>
  <si>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</si>
  <si>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</si>
  <si>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</si>
  <si>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</si>
  <si>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</si>
  <si>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</si>
  <si>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</si>
  <si>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</si>
  <si>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</si>
  <si>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</si>
  <si>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</si>
  <si>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</si>
  <si>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</si>
  <si>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</si>
  <si>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</si>
  <si>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</si>
  <si>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</si>
  <si>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</si>
  <si>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</si>
  <si>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</si>
  <si>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</si>
  <si>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</si>
  <si>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</si>
  <si>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</si>
  <si>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</si>
  <si>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</si>
  <si>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</si>
  <si>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</si>
  <si>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</si>
  <si>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</si>
  <si>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</si>
  <si>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</si>
  <si>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</si>
  <si>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</si>
  <si>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</si>
  <si>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</si>
  <si>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</si>
  <si>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</si>
  <si>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</si>
  <si>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</si>
  <si>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</si>
  <si>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</si>
  <si>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</si>
  <si>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</si>
  <si>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</si>
  <si>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</si>
  <si>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</si>
  <si>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</si>
  <si>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</si>
  <si>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</si>
  <si>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</si>
  <si>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</si>
  <si>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</si>
  <si>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</si>
  <si>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</si>
  <si>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</si>
  <si>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</si>
  <si>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</si>
  <si>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</si>
  <si>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</si>
  <si>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</si>
  <si>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</si>
  <si>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</si>
  <si>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</si>
  <si>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</si>
  <si>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</si>
  <si>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</si>
  <si>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</si>
  <si>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</si>
  <si>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</si>
  <si>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</si>
  <si>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</si>
  <si>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</si>
  <si>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</si>
  <si>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</si>
  <si>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</si>
  <si>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</si>
  <si>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</si>
  <si>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</si>
  <si>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</si>
  <si>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</si>
  <si>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</si>
  <si>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</si>
  <si>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</si>
  <si>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</si>
  <si>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</si>
  <si>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</si>
  <si>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</si>
  <si>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</si>
  <si>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</si>
  <si>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</si>
  <si>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</si>
  <si>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</si>
  <si>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</si>
  <si>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</si>
  <si>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</si>
  <si>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</si>
  <si>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</si>
  <si>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</si>
  <si>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</si>
  <si>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</si>
  <si>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</si>
  <si>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</si>
  <si>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</si>
  <si>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</si>
  <si>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</si>
  <si>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</si>
  <si>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</si>
  <si>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</si>
  <si>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</si>
  <si>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</si>
  <si>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</si>
  <si>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</si>
  <si>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</si>
  <si>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</si>
  <si>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</si>
  <si>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</si>
  <si>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</si>
  <si>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</si>
  <si>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</si>
  <si>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</si>
  <si>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</si>
  <si>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</si>
  <si>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</si>
  <si>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</si>
  <si>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</si>
  <si>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</si>
  <si>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</si>
  <si>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</si>
  <si>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</si>
  <si>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</si>
  <si>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</si>
  <si>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</si>
  <si>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</si>
  <si>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</si>
  <si>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</si>
  <si>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</si>
  <si>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</si>
  <si>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</si>
  <si>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</si>
  <si>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</si>
  <si>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</si>
  <si>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</si>
  <si>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</si>
  <si>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</si>
  <si>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</si>
  <si>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</si>
  <si>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</si>
  <si>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</si>
  <si>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</si>
  <si>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</si>
  <si>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</si>
  <si>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</si>
  <si>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</si>
  <si>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</si>
  <si>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</si>
  <si>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</si>
  <si>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</si>
  <si>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</si>
  <si>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</si>
  <si>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</si>
  <si>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</si>
  <si>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</si>
  <si>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</si>
  <si>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</si>
  <si>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</si>
  <si>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</si>
  <si>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</si>
  <si>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</si>
  <si>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</si>
  <si>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</si>
  <si>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</si>
  <si>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</si>
  <si>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</si>
  <si>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</si>
  <si>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</si>
  <si>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</si>
  <si>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</si>
  <si>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</si>
  <si>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</si>
  <si>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</si>
  <si>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</si>
  <si>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</si>
  <si>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</si>
  <si>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</si>
  <si>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</si>
  <si>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</si>
  <si>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</si>
  <si>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</si>
  <si>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</si>
  <si>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</si>
  <si>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</si>
  <si>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</si>
  <si>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</si>
  <si>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</si>
  <si>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</si>
  <si>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</si>
  <si>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</si>
  <si>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</si>
  <si>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</si>
  <si>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</si>
  <si>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</si>
  <si>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</si>
  <si>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</si>
  <si>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</si>
  <si>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</si>
  <si>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</si>
  <si>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</si>
  <si>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</si>
  <si>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</si>
  <si>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</si>
  <si>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</si>
  <si>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</si>
  <si>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</si>
  <si>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</si>
  <si>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</si>
  <si>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</si>
  <si>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</si>
  <si>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</si>
  <si>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</si>
  <si>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</si>
  <si>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</si>
  <si>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</si>
  <si>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</si>
  <si>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</si>
  <si>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</si>
  <si>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</si>
  <si>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</si>
  <si>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</si>
  <si>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</si>
  <si>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</si>
  <si>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</si>
  <si>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</si>
  <si>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</si>
  <si>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</si>
  <si>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</si>
  <si>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</si>
  <si>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</si>
  <si>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</si>
  <si>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</si>
  <si>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</si>
  <si>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</si>
  <si>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</si>
  <si>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</si>
  <si>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</si>
  <si>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</si>
  <si>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</si>
  <si>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</si>
  <si>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</si>
  <si>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</si>
  <si>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</si>
  <si>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</si>
  <si>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</si>
  <si>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</si>
  <si>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</si>
  <si>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</si>
  <si>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</si>
  <si>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</si>
  <si>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</si>
  <si>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</si>
  <si>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</si>
  <si>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</si>
  <si>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</si>
  <si>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</si>
  <si>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</si>
  <si>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</si>
  <si>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</si>
  <si>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</si>
  <si>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</si>
  <si>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</si>
  <si>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</si>
  <si>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</si>
  <si>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</si>
  <si>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</si>
  <si>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</si>
  <si>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</si>
  <si>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</si>
  <si>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</si>
  <si>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</si>
  <si>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</si>
  <si>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</si>
  <si>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</si>
  <si>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</si>
  <si>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</si>
  <si>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</si>
  <si>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</si>
  <si>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</si>
  <si>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</si>
  <si>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</si>
  <si>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</si>
  <si>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</si>
  <si>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</si>
  <si>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</si>
  <si>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</si>
  <si>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</si>
  <si>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</si>
  <si>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</si>
  <si>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</si>
  <si>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</si>
  <si>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</si>
  <si>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</si>
  <si>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</si>
  <si>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</si>
  <si>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</si>
  <si>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</si>
  <si>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</si>
  <si>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</si>
  <si>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</si>
  <si>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</si>
  <si>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</si>
  <si>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</si>
  <si>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</si>
  <si>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</si>
  <si>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</si>
  <si>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</si>
  <si>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</si>
  <si>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</si>
  <si>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</si>
  <si>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</si>
  <si>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</si>
  <si>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</si>
  <si>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</si>
  <si>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</si>
  <si>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</si>
  <si>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</si>
  <si>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</si>
  <si>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</si>
  <si>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</si>
  <si>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</si>
  <si>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</si>
  <si>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</si>
  <si>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</si>
  <si>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</si>
  <si>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</si>
  <si>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</si>
  <si>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</si>
  <si>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</si>
  <si>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</si>
  <si>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</si>
  <si>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</si>
  <si>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</si>
  <si>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</si>
  <si>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</si>
  <si>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</si>
  <si>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</si>
  <si>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</si>
  <si>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</si>
  <si>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</si>
  <si>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</si>
  <si>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</si>
  <si>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</si>
  <si>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</si>
  <si>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</si>
  <si>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</si>
  <si>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</si>
  <si>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</si>
  <si>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</si>
  <si>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</si>
  <si>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</si>
  <si>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</si>
  <si>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</si>
  <si>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</si>
  <si>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</si>
  <si>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</si>
  <si>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</si>
  <si>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</si>
  <si>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</si>
  <si>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</si>
  <si>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</si>
  <si>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</si>
  <si>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</si>
  <si>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</si>
  <si>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</si>
  <si>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</si>
  <si>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</si>
  <si>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</si>
  <si>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</si>
  <si>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</si>
  <si>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</si>
  <si>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</si>
  <si>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</si>
  <si>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</si>
  <si>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</si>
  <si>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</si>
  <si>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</si>
  <si>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</si>
  <si>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</si>
  <si>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</si>
  <si>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</si>
  <si>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</si>
  <si>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</si>
  <si>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</si>
  <si>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</si>
  <si>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</si>
  <si>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</si>
  <si>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</si>
  <si>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</si>
  <si>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</si>
  <si>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</si>
  <si>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</si>
  <si>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</si>
  <si>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</si>
  <si>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</si>
  <si>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</si>
  <si>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</si>
  <si>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</si>
  <si>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</si>
  <si>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</si>
  <si>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</si>
  <si>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</si>
  <si>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</si>
  <si>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</si>
  <si>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</si>
  <si>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</si>
  <si>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</si>
  <si>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</si>
  <si>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</si>
  <si>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</si>
  <si>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</si>
  <si>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</si>
  <si>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</si>
  <si>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</si>
  <si>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</si>
  <si>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</si>
  <si>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</si>
  <si>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</si>
  <si>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</si>
  <si>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</si>
  <si>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</si>
  <si>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</si>
  <si>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</si>
  <si>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</si>
  <si>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</si>
  <si>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</si>
  <si>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</si>
  <si>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</si>
  <si>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</si>
  <si>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</si>
  <si>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</si>
  <si>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</si>
  <si>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</si>
  <si>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</si>
  <si>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</si>
  <si>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</si>
  <si>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</si>
  <si>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</si>
  <si>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</si>
  <si>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</si>
  <si>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</si>
  <si>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</si>
  <si>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</si>
  <si>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</si>
  <si>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</si>
  <si>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</si>
  <si>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</si>
  <si>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</si>
  <si>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</si>
  <si>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</si>
  <si>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</si>
  <si>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</si>
  <si>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</si>
  <si>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</si>
  <si>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</si>
  <si>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</si>
  <si>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</si>
  <si>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</si>
  <si>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</si>
  <si>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</si>
  <si>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</si>
  <si>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</si>
  <si>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</si>
  <si>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</si>
  <si>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</si>
  <si>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</si>
  <si>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</si>
  <si>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</si>
  <si>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</si>
  <si>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</si>
  <si>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</si>
  <si>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</si>
  <si>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</si>
  <si>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</si>
  <si>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</si>
  <si>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</si>
  <si>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</si>
  <si>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</si>
  <si>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</si>
  <si>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</si>
  <si>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</si>
  <si>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</si>
  <si>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</si>
  <si>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</si>
  <si>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</si>
  <si>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</si>
  <si>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</si>
  <si>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</si>
  <si>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</si>
  <si>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</si>
  <si>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</si>
  <si>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</si>
  <si>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</si>
  <si>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</si>
  <si>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</si>
  <si>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</si>
  <si>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</si>
  <si>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</si>
  <si>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</si>
  <si>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</si>
  <si>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</si>
  <si>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</si>
  <si>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</si>
  <si>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</si>
  <si>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</si>
  <si>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</si>
  <si>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</si>
  <si>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</si>
  <si>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</si>
  <si>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</si>
  <si>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</si>
  <si>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</si>
  <si>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</si>
  <si>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</si>
  <si>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</si>
  <si>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</si>
  <si>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</si>
  <si>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</si>
  <si>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</si>
  <si>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</si>
  <si>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</si>
  <si>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</si>
  <si>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</si>
  <si>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</si>
  <si>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</si>
  <si>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</si>
  <si>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</si>
  <si>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</si>
  <si>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</si>
  <si>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</si>
  <si>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</si>
  <si>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</si>
  <si>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</si>
  <si>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</si>
  <si>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</si>
  <si>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</si>
  <si>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</si>
  <si>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</si>
  <si>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</si>
  <si>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</si>
  <si>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</si>
  <si>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</si>
  <si>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</si>
  <si>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</si>
  <si>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</si>
  <si>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</si>
  <si>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</si>
  <si>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</si>
  <si>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</si>
  <si>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</si>
  <si>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</si>
  <si>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</si>
  <si>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</si>
  <si>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</si>
  <si>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</si>
  <si>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</si>
  <si>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</si>
  <si>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</si>
  <si>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</si>
  <si>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</si>
  <si>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</si>
  <si>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</si>
  <si>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</si>
  <si>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</si>
  <si>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</si>
  <si>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</si>
  <si>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</si>
  <si>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</si>
  <si>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</si>
  <si>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</si>
  <si>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</si>
  <si>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</si>
  <si>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</si>
  <si>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</si>
  <si>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</si>
  <si>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</si>
  <si>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</si>
  <si>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</si>
  <si>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</si>
  <si>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</si>
  <si>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</si>
  <si>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</si>
  <si>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</si>
  <si>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</si>
  <si>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</si>
  <si>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</si>
  <si>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</si>
  <si>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</si>
  <si>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</si>
  <si>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</si>
  <si>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</si>
  <si>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</si>
  <si>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</si>
  <si>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</si>
  <si>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</si>
  <si>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</si>
  <si>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</si>
  <si>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</si>
  <si>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</si>
  <si>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</si>
  <si>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</si>
  <si>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</si>
  <si>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</si>
  <si>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</si>
  <si>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</si>
  <si>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</si>
  <si>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</si>
  <si>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</si>
  <si>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</si>
  <si>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</si>
  <si>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</si>
  <si>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</si>
  <si>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</si>
  <si>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</si>
  <si>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</si>
  <si>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</si>
  <si>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</si>
  <si>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</si>
  <si>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</si>
  <si>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</si>
  <si>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</si>
  <si>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</si>
  <si>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</si>
  <si>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</si>
  <si>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</si>
  <si>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</si>
  <si>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</si>
  <si>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</si>
  <si>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</si>
  <si>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</si>
  <si>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</si>
  <si>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</si>
  <si>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</si>
  <si>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</si>
  <si>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</si>
  <si>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</si>
  <si>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</si>
  <si>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</si>
  <si>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</si>
  <si>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</si>
  <si>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</si>
  <si>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</si>
  <si>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</si>
  <si>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</si>
  <si>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</si>
  <si>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</si>
  <si>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</si>
  <si>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</si>
  <si>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</si>
  <si>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</si>
  <si>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</si>
  <si>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</si>
  <si>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</si>
  <si>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</si>
  <si>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</si>
  <si>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</si>
  <si>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</si>
  <si>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</si>
  <si>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</si>
  <si>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</si>
  <si>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</si>
  <si>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</si>
  <si>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</si>
  <si>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</si>
  <si>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</si>
  <si>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</si>
  <si>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</si>
  <si>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</si>
  <si>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</si>
  <si>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</si>
  <si>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</si>
  <si>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</si>
  <si>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</si>
  <si>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</si>
  <si>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</si>
  <si>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</si>
  <si>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</si>
  <si>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</si>
  <si>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</si>
  <si>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</si>
  <si>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</si>
  <si>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</si>
  <si>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</si>
  <si>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</si>
  <si>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</si>
  <si>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</si>
  <si>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</si>
  <si>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</si>
  <si>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</si>
  <si>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</si>
  <si>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</si>
  <si>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</si>
  <si>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</si>
  <si>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</si>
  <si>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</si>
  <si>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</si>
  <si>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</si>
  <si>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</si>
  <si>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</si>
  <si>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</si>
  <si>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</si>
  <si>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</si>
  <si>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</si>
  <si>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</si>
  <si>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</si>
  <si>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</si>
  <si>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</si>
  <si>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</si>
  <si>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</si>
  <si>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</si>
  <si>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</si>
  <si>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</si>
  <si>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</si>
  <si>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</si>
  <si>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</si>
  <si>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</si>
  <si>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</si>
  <si>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</si>
  <si>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</si>
  <si>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</si>
  <si>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</si>
  <si>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</si>
  <si>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</si>
  <si>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</si>
  <si>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</si>
  <si>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</si>
  <si>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</si>
  <si>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</si>
  <si>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</si>
  <si>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</si>
  <si>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</si>
  <si>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</si>
  <si>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</si>
  <si>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</si>
  <si>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</si>
  <si>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</si>
  <si>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</si>
  <si>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</si>
  <si>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</si>
  <si>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</si>
  <si>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</si>
  <si>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</si>
  <si>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</si>
  <si>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</si>
  <si>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</si>
  <si>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</si>
  <si>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</si>
  <si>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</si>
  <si>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</si>
  <si>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</si>
  <si>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</si>
  <si>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</si>
  <si>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</si>
  <si>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</si>
  <si>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</si>
  <si>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</si>
  <si>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</si>
  <si>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</si>
  <si>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</si>
  <si>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</si>
  <si>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</si>
  <si>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</si>
  <si>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</si>
  <si>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</si>
  <si>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</si>
  <si>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</si>
  <si>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</si>
  <si>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</si>
  <si>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</si>
  <si>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</si>
  <si>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</si>
  <si>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</si>
  <si>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</si>
  <si>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</si>
  <si>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</si>
  <si>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</si>
  <si>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</si>
  <si>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</si>
  <si>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</si>
  <si>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</si>
  <si>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</si>
  <si>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</si>
  <si>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</si>
  <si>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</si>
  <si>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</si>
  <si>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</si>
  <si>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</si>
  <si>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</si>
  <si>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</si>
  <si>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</si>
  <si>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</si>
  <si>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</si>
  <si>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</si>
  <si>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</si>
  <si>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</si>
  <si>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</si>
  <si>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</si>
  <si>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</si>
  <si>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</si>
  <si>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</si>
  <si>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</si>
  <si>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</si>
  <si>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</si>
  <si>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</si>
  <si>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</si>
  <si>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</si>
  <si>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</si>
  <si>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</si>
  <si>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</si>
  <si>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</si>
  <si>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</si>
  <si>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</si>
  <si>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</si>
  <si>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</si>
  <si>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</si>
  <si>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</si>
  <si>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</si>
  <si>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</si>
  <si>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</si>
  <si>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</si>
  <si>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</si>
  <si>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</si>
  <si>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</si>
  <si>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</si>
  <si>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</si>
  <si>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</si>
  <si>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</si>
  <si>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</si>
  <si>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</si>
  <si>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</si>
  <si>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</si>
  <si>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</si>
  <si>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</si>
  <si>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</si>
  <si>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</si>
  <si>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</si>
  <si>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</si>
  <si>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</si>
  <si>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</si>
  <si>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</si>
  <si>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</si>
  <si>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</si>
  <si>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</si>
  <si>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</si>
  <si>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</si>
  <si>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</si>
  <si>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</si>
  <si>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</si>
  <si>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</si>
  <si>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</si>
  <si>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</si>
  <si>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</si>
  <si>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</si>
  <si>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</si>
  <si>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</si>
  <si>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</si>
  <si>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</si>
  <si>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</si>
  <si>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</si>
  <si>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</si>
  <si>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</si>
  <si>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</si>
  <si>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</si>
  <si>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</si>
  <si>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</si>
  <si>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</si>
  <si>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</si>
  <si>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</si>
  <si>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</si>
  <si>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</si>
  <si>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</si>
  <si>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</si>
  <si>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</si>
  <si>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</si>
  <si>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</si>
  <si>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</si>
  <si>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</si>
  <si>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</si>
  <si>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</si>
  <si>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</si>
  <si>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</si>
  <si>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</si>
  <si>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</si>
  <si>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</si>
  <si>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</si>
  <si>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</si>
  <si>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</si>
  <si>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</si>
  <si>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</si>
  <si>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</si>
  <si>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</si>
  <si>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</si>
  <si>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</si>
  <si>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</si>
  <si>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</si>
  <si>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</si>
  <si>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</si>
  <si>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</si>
  <si>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</si>
  <si>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</si>
  <si>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</si>
  <si>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</si>
  <si>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</si>
  <si>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</si>
  <si>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</si>
  <si>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</si>
  <si>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</si>
  <si>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</si>
  <si>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</si>
  <si>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</si>
  <si>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</si>
  <si>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</si>
  <si>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</si>
  <si>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</si>
  <si>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</si>
  <si>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</si>
  <si>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</si>
  <si>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</si>
  <si>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</si>
  <si>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</si>
  <si>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</si>
  <si>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</si>
  <si>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</si>
  <si>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</si>
  <si>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</si>
  <si>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</si>
  <si>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</si>
  <si>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</si>
  <si>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</si>
  <si>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</si>
  <si>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</si>
  <si>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</si>
  <si>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</si>
  <si>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</si>
  <si>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</si>
  <si>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</si>
  <si>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</si>
  <si>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</si>
  <si>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</si>
  <si>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</si>
  <si>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</si>
  <si>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</si>
  <si>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</si>
  <si>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</si>
  <si>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</si>
  <si>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</si>
  <si>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</si>
  <si>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</si>
  <si>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</si>
  <si>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</si>
  <si>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</si>
  <si>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</si>
  <si>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</si>
  <si>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</si>
  <si>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</si>
  <si>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</si>
  <si>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</si>
  <si>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</si>
  <si>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</si>
  <si>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</si>
  <si>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</si>
  <si>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</si>
  <si>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</si>
  <si>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</si>
  <si>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</si>
  <si>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</si>
  <si>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</si>
  <si>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</si>
  <si>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</si>
  <si>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</si>
  <si>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</si>
  <si>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</si>
  <si>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</si>
  <si>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</si>
  <si>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</si>
  <si>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</si>
  <si>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</si>
  <si>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</si>
  <si>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</si>
  <si>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</si>
  <si>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</si>
  <si>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</si>
  <si>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</si>
  <si>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</si>
  <si>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</si>
  <si>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</si>
  <si>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</si>
  <si>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</si>
  <si>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</si>
  <si>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</si>
  <si>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</si>
  <si>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</si>
  <si>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</si>
  <si>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</si>
  <si>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</si>
  <si>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</si>
  <si>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</si>
  <si>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</si>
  <si>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</si>
  <si>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</si>
  <si>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</si>
  <si>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</si>
  <si>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</si>
  <si>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</si>
  <si>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</si>
  <si>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</si>
  <si>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</si>
  <si>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</si>
  <si>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</si>
  <si>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</si>
  <si>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</si>
  <si>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</si>
  <si>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</si>
  <si>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</si>
  <si>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</si>
  <si>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</si>
  <si>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</si>
  <si>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</si>
  <si>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</si>
  <si>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</si>
  <si>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</si>
  <si>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</si>
  <si>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</si>
  <si>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</si>
  <si>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</si>
  <si>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</si>
  <si>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</si>
  <si>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</si>
  <si>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</si>
  <si>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</si>
  <si>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</si>
  <si>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</si>
  <si>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</si>
  <si>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</si>
  <si>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</si>
  <si>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</si>
  <si>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</si>
  <si>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</si>
  <si>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</si>
  <si>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</si>
  <si>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</si>
  <si>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</si>
  <si>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</si>
  <si>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</si>
  <si>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</si>
  <si>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</si>
  <si>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</si>
  <si>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</si>
  <si>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</si>
  <si>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</si>
  <si>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</si>
  <si>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</si>
  <si>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</si>
  <si>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</si>
  <si>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</si>
  <si>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</si>
  <si>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</si>
  <si>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</si>
  <si>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</si>
  <si>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</si>
  <si>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</si>
  <si>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</si>
  <si>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</si>
  <si>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</si>
  <si>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</si>
  <si>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</si>
  <si>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</si>
  <si>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</si>
  <si>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</si>
  <si>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</si>
  <si>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</si>
  <si>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</si>
  <si>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</si>
  <si>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</si>
  <si>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</si>
  <si>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</si>
  <si>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</si>
  <si>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</si>
  <si>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</si>
  <si>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</si>
  <si>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</si>
  <si>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</si>
  <si>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</si>
  <si>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</si>
  <si>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</si>
  <si>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</si>
  <si>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</si>
  <si>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</si>
  <si>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</si>
  <si>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</si>
  <si>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</si>
  <si>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</si>
  <si>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</si>
  <si>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</si>
  <si>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</si>
  <si>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</si>
  <si>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</si>
  <si>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</si>
  <si>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</si>
  <si>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</si>
  <si>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</si>
  <si>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</si>
  <si>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</si>
  <si>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</si>
  <si>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</si>
  <si>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</si>
  <si>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</si>
  <si>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</si>
  <si>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</si>
  <si>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</si>
  <si>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</si>
  <si>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</si>
  <si>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</si>
  <si>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</si>
  <si>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</si>
  <si>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</si>
  <si>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</si>
  <si>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</si>
  <si>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</si>
  <si>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</si>
  <si>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</si>
  <si>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</si>
  <si>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</si>
  <si>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</si>
  <si>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</si>
  <si>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</si>
  <si>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</si>
  <si>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</si>
  <si>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</si>
  <si>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</si>
  <si>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</si>
  <si>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</si>
  <si>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</si>
  <si>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</si>
  <si>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</si>
  <si>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</si>
  <si>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</si>
  <si>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</si>
  <si>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</si>
  <si>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</si>
  <si>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</si>
  <si>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</si>
  <si>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</si>
  <si>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</si>
  <si>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</si>
  <si>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</si>
  <si>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</si>
  <si>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</si>
  <si>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</si>
  <si>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</si>
  <si>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</si>
  <si>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</si>
  <si>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</si>
  <si>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</si>
  <si>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</si>
  <si>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</si>
  <si>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</si>
  <si>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</si>
  <si>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</si>
  <si>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</si>
  <si>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</si>
  <si>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</si>
  <si>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</si>
  <si>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</si>
  <si>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</si>
  <si>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</si>
  <si>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</si>
  <si>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</si>
  <si>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</si>
  <si>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</si>
  <si>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</si>
  <si>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</si>
  <si>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</si>
  <si>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</si>
  <si>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</si>
  <si>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</si>
  <si>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</si>
  <si>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</si>
  <si>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</si>
  <si>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</si>
  <si>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</si>
  <si>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</si>
  <si>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</si>
  <si>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</si>
  <si>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</si>
  <si>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</si>
  <si>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</si>
  <si>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</si>
  <si>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</si>
  <si>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</si>
  <si>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</si>
  <si>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</si>
  <si>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</si>
  <si>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</si>
  <si>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</si>
  <si>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</si>
  <si>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</si>
  <si>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</si>
  <si>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</si>
  <si>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</si>
  <si>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</si>
  <si>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</si>
  <si>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</si>
  <si>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</si>
  <si>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</si>
  <si>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</si>
  <si>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</si>
  <si>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</si>
  <si>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</si>
  <si>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</si>
  <si>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</si>
  <si>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</si>
  <si>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</si>
  <si>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</si>
  <si>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</si>
  <si>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</si>
  <si>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</si>
  <si>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</si>
  <si>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</si>
  <si>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</si>
  <si>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</si>
  <si>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</si>
  <si>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</si>
  <si>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</si>
  <si>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</si>
  <si>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</si>
  <si>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</si>
  <si>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</si>
  <si>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</si>
  <si>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</si>
  <si>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</si>
  <si>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</si>
  <si>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</si>
  <si>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</si>
  <si>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</si>
  <si>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</si>
  <si>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</si>
  <si>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</si>
  <si>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</si>
  <si>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</si>
  <si>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</si>
  <si>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</si>
  <si>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</si>
  <si>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</si>
  <si>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</si>
  <si>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</si>
  <si>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</si>
  <si>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</si>
  <si>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</si>
  <si>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</si>
  <si>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</si>
  <si>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</si>
  <si>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</si>
  <si>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</si>
  <si>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</si>
  <si>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</si>
  <si>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</si>
  <si>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</si>
  <si>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</si>
  <si>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</si>
  <si>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</si>
  <si>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</si>
  <si>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</si>
  <si>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</si>
  <si>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</si>
  <si>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</si>
  <si>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</si>
  <si>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</si>
  <si>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</si>
  <si>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</si>
  <si>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</si>
  <si>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</si>
  <si>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</si>
  <si>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</si>
  <si>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</si>
  <si>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</si>
  <si>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</si>
  <si>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</si>
  <si>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</si>
  <si>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</si>
  <si>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</si>
  <si>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</si>
  <si>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</si>
  <si>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</si>
  <si>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</si>
  <si>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</si>
  <si>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</si>
  <si>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</si>
  <si>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</si>
  <si>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</si>
  <si>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</si>
  <si>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</si>
  <si>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</si>
  <si>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</si>
  <si>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</si>
  <si>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</si>
  <si>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</si>
  <si>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</si>
  <si>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</si>
  <si>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</si>
  <si>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</si>
  <si>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</si>
  <si>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</si>
  <si>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</si>
  <si>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</si>
  <si>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</si>
  <si>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</si>
  <si>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</si>
  <si>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</si>
  <si>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</si>
  <si>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</si>
  <si>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</si>
  <si>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</si>
  <si>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</si>
  <si>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</si>
  <si>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</si>
  <si>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</si>
  <si>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</si>
  <si>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</si>
  <si>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</si>
  <si>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</si>
  <si>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</si>
  <si>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</si>
  <si>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</si>
  <si>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</si>
  <si>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</si>
  <si>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</si>
  <si>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</si>
  <si>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</si>
  <si>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</si>
  <si>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</si>
  <si>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</si>
  <si>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</si>
  <si>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</si>
  <si>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</si>
  <si>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</si>
  <si>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</si>
  <si>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</si>
  <si>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</si>
  <si>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</si>
  <si>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</si>
  <si>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</si>
  <si>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</si>
  <si>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</si>
  <si>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</si>
  <si>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</si>
  <si>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</si>
  <si>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</si>
  <si>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</si>
  <si>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</si>
  <si>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</si>
  <si>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</si>
  <si>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</si>
  <si>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</si>
  <si>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</si>
  <si>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</si>
  <si>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</si>
  <si>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</si>
  <si>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</si>
  <si>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</si>
  <si>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</si>
  <si>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</si>
  <si>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</si>
  <si>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</si>
  <si>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</si>
  <si>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</si>
  <si>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</si>
  <si>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</si>
  <si>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</si>
  <si>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</si>
  <si>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</si>
  <si>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</si>
  <si>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</si>
  <si>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</si>
  <si>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</si>
  <si>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</si>
  <si>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</si>
  <si>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</si>
  <si>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</si>
  <si>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</si>
  <si>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</si>
  <si>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</si>
  <si>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</si>
  <si>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</si>
  <si>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</si>
  <si>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</si>
  <si>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</si>
  <si>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</si>
  <si>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</si>
  <si>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</si>
  <si>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</si>
  <si>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</si>
  <si>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</si>
  <si>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</si>
  <si>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</si>
  <si>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</si>
  <si>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</si>
  <si>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</si>
  <si>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</si>
  <si>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</si>
  <si>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</si>
  <si>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</si>
  <si>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</si>
  <si>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</si>
  <si>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</si>
  <si>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</si>
  <si>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</si>
  <si>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</si>
  <si>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</si>
  <si>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</si>
  <si>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</si>
  <si>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</si>
  <si>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</si>
  <si>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</si>
  <si>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</si>
  <si>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</si>
  <si>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</si>
  <si>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</si>
  <si>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</si>
  <si>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</si>
  <si>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</si>
  <si>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</si>
  <si>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</si>
  <si>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</si>
  <si>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</si>
  <si>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</si>
  <si>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</si>
  <si>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</si>
  <si>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</si>
  <si>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</si>
  <si>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</si>
  <si>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</si>
  <si>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</si>
  <si>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</si>
  <si>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</si>
  <si>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</si>
  <si>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</si>
  <si>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</si>
  <si>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</si>
  <si>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</si>
  <si>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</si>
  <si>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</si>
  <si>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</si>
  <si>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</si>
  <si>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</si>
  <si>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</si>
  <si>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</si>
  <si>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</si>
  <si>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</si>
  <si>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</si>
  <si>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</si>
  <si>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</si>
  <si>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</si>
  <si>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</si>
  <si>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</si>
  <si>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</si>
  <si>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</si>
  <si>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</si>
  <si>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</si>
  <si>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</si>
  <si>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</si>
  <si>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</si>
  <si>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</si>
  <si>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</si>
  <si>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</si>
  <si>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</si>
  <si>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</si>
  <si>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</si>
  <si>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</si>
  <si>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</si>
  <si>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</si>
  <si>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</si>
  <si>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</si>
  <si>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</si>
  <si>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</si>
  <si>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</si>
  <si>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</si>
  <si>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</si>
  <si>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</si>
  <si>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</si>
  <si>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</si>
  <si>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</si>
  <si>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</si>
  <si>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</si>
  <si>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</si>
  <si>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</si>
  <si>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</si>
  <si>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</si>
  <si>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</si>
  <si>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</si>
  <si>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</si>
  <si>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</si>
  <si>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</si>
  <si>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</si>
  <si>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</si>
  <si>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</si>
  <si>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</si>
  <si>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</si>
  <si>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</si>
  <si>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</si>
  <si>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</si>
  <si>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</si>
  <si>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</si>
  <si>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</si>
  <si>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</si>
  <si>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</si>
  <si>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</si>
  <si>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</si>
  <si>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</si>
  <si>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</si>
  <si>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</si>
  <si>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</si>
  <si>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</si>
  <si>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</si>
  <si>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</si>
  <si>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</si>
  <si>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</si>
  <si>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</si>
  <si>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</si>
  <si>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</si>
  <si>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</si>
  <si>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</si>
  <si>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</si>
  <si>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</si>
  <si>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</si>
  <si>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</si>
  <si>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</si>
  <si>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</si>
  <si>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</si>
  <si>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</si>
  <si>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</si>
  <si>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</si>
  <si>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</si>
  <si>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</si>
  <si>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</si>
  <si>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</si>
  <si>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</si>
  <si>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</si>
  <si>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</si>
  <si>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</si>
  <si>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</si>
  <si>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</si>
  <si>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</si>
  <si>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</si>
  <si>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</si>
  <si>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</si>
  <si>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</si>
  <si>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</si>
  <si>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</si>
  <si>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</si>
  <si>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</si>
  <si>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</si>
  <si>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</si>
  <si>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</si>
  <si>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</si>
  <si>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</si>
  <si>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</si>
  <si>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</si>
  <si>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</si>
  <si>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</si>
  <si>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</si>
  <si>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</si>
  <si>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</si>
  <si>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</si>
  <si>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</si>
  <si>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</si>
  <si>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</si>
  <si>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</si>
  <si>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</si>
  <si>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</si>
  <si>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</si>
  <si>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</si>
  <si>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</si>
  <si>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</si>
  <si>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</si>
  <si>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</si>
  <si>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</si>
  <si>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</si>
  <si>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</si>
  <si>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</si>
  <si>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</si>
  <si>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</si>
  <si>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</si>
  <si>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</si>
  <si>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</si>
  <si>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</si>
  <si>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</si>
  <si>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</si>
  <si>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</si>
  <si>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</si>
  <si>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</si>
  <si>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</si>
  <si>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</si>
  <si>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</si>
  <si>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</si>
  <si>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</si>
  <si>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</si>
  <si>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</si>
  <si>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</si>
  <si>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</si>
  <si>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</si>
  <si>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</si>
  <si>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</si>
  <si>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</si>
  <si>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</si>
  <si>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</si>
  <si>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</si>
  <si>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</si>
  <si>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</si>
  <si>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</si>
  <si>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</si>
  <si>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</si>
  <si>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</si>
  <si>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</si>
  <si>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</si>
  <si>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</si>
  <si>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</si>
  <si>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</si>
  <si>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</si>
  <si>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</si>
  <si>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</si>
  <si>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</si>
  <si>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</si>
  <si>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</si>
  <si>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</si>
  <si>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</si>
  <si>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</si>
  <si>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</si>
  <si>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</si>
  <si>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</si>
  <si>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</si>
  <si>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</si>
  <si>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</si>
  <si>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</si>
  <si>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</si>
  <si>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</si>
  <si>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</si>
  <si>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</si>
  <si>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</si>
  <si>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</si>
  <si>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</si>
  <si>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</si>
  <si>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</si>
  <si>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</si>
  <si>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</si>
  <si>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</si>
  <si>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</si>
  <si>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</si>
  <si>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</si>
  <si>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</si>
  <si>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</si>
  <si>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</si>
  <si>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</si>
  <si>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</si>
  <si>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</si>
  <si>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</si>
  <si>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</si>
  <si>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</si>
  <si>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</si>
  <si>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</si>
  <si>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</si>
  <si>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</si>
  <si>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</si>
  <si>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</si>
  <si>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</si>
  <si>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</si>
  <si>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</si>
  <si>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</si>
  <si>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</si>
  <si>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</si>
  <si>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</si>
  <si>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</si>
  <si>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</si>
  <si>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</si>
  <si>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</si>
  <si>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</si>
  <si>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</si>
  <si>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</si>
  <si>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</si>
  <si>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</si>
  <si>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</si>
  <si>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</si>
  <si>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</si>
  <si>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</si>
  <si>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</si>
  <si>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</si>
  <si>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</si>
  <si>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</si>
  <si>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</si>
  <si>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</si>
  <si>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</si>
  <si>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</si>
  <si>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</si>
  <si>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</si>
  <si>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</si>
  <si>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</si>
  <si>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</si>
  <si>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</si>
  <si>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</si>
  <si>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</si>
  <si>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</si>
  <si>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</si>
  <si>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</si>
  <si>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</si>
  <si>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</si>
  <si>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</si>
  <si>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</si>
  <si>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</si>
  <si>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</si>
  <si>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</si>
  <si>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</si>
  <si>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</si>
  <si>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</si>
  <si>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</si>
  <si>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</si>
  <si>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</si>
  <si>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</si>
  <si>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</si>
  <si>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</si>
  <si>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</si>
  <si>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</si>
  <si>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</si>
  <si>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</si>
  <si>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</si>
  <si>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</si>
  <si>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</si>
  <si>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</si>
  <si>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</si>
  <si>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</si>
  <si>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</si>
  <si>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</si>
  <si>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</si>
  <si>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</si>
  <si>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</si>
  <si>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</si>
  <si>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</si>
  <si>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</si>
  <si>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</si>
  <si>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</si>
  <si>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</si>
  <si>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</si>
  <si>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</si>
  <si>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</si>
  <si>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</si>
  <si>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</si>
  <si>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</si>
  <si>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</si>
  <si>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</si>
  <si>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</si>
  <si>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</si>
  <si>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</si>
  <si>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</si>
  <si>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</si>
  <si>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</si>
  <si>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</si>
  <si>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</si>
  <si>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</si>
  <si>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</si>
  <si>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</si>
  <si>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</si>
  <si>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</si>
  <si>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</si>
  <si>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</si>
  <si>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</si>
  <si>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</si>
  <si>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</si>
  <si>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</si>
  <si>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</si>
  <si>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</si>
  <si>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</si>
  <si>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</si>
  <si>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</si>
  <si>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</si>
  <si>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</si>
  <si>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</si>
  <si>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</si>
  <si>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</si>
  <si>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</si>
  <si>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</si>
  <si>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</si>
  <si>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</si>
  <si>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</si>
  <si>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</si>
  <si>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</si>
  <si>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</si>
  <si>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</si>
  <si>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</si>
  <si>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</si>
  <si>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</si>
  <si>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</si>
  <si>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</si>
  <si>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</si>
  <si>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</si>
  <si>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</si>
  <si>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</si>
  <si>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</si>
  <si>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</si>
  <si>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</si>
  <si>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</si>
  <si>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</si>
  <si>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</si>
  <si>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</si>
  <si>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</si>
  <si>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</si>
  <si>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</si>
  <si>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</si>
  <si>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</si>
  <si>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</si>
  <si>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</si>
  <si>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</si>
  <si>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</si>
  <si>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</si>
  <si>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</si>
  <si>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</si>
  <si>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</si>
  <si>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</si>
  <si>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</si>
  <si>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</si>
  <si>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</si>
  <si>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</si>
  <si>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</si>
  <si>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</si>
  <si>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</si>
  <si>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</si>
  <si>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</si>
  <si>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</si>
  <si>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</si>
  <si>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</si>
  <si>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</si>
  <si>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</si>
  <si>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</si>
  <si>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</si>
  <si>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</si>
  <si>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</si>
  <si>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</si>
  <si>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</si>
  <si>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</si>
  <si>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</si>
  <si>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</si>
  <si>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</si>
  <si>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</si>
  <si>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</si>
  <si>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</si>
  <si>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</si>
  <si>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</si>
  <si>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</si>
  <si>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</si>
  <si>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</si>
  <si>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</si>
  <si>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</si>
  <si>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</si>
  <si>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</si>
  <si>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</si>
  <si>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</si>
  <si>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</si>
  <si>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</si>
  <si>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</si>
  <si>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</si>
  <si>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</si>
  <si>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</si>
  <si>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</si>
  <si>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</si>
  <si>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</si>
  <si>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</si>
  <si>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</si>
  <si>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</si>
  <si>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</si>
  <si>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</si>
  <si>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</si>
  <si>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</si>
  <si>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</si>
  <si>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</si>
  <si>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</si>
  <si>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</si>
  <si>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</si>
  <si>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</si>
  <si>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</si>
  <si>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</si>
  <si>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</si>
  <si>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</si>
  <si>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</si>
  <si>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</si>
  <si>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</si>
  <si>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</si>
  <si>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</si>
  <si>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</si>
  <si>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</si>
  <si>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</si>
  <si>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</si>
  <si>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</si>
  <si>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</si>
  <si>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</si>
  <si>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</si>
  <si>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</si>
  <si>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</si>
  <si>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</si>
  <si>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</si>
  <si>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</si>
  <si>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</si>
  <si>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</si>
  <si>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</si>
  <si>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</si>
  <si>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</si>
  <si>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</si>
  <si>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</si>
  <si>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</si>
  <si>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</si>
  <si>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</si>
  <si>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</si>
  <si>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</si>
  <si>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</si>
  <si>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</si>
  <si>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</si>
  <si>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</si>
  <si>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</si>
  <si>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</si>
  <si>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</si>
  <si>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</si>
  <si>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</si>
  <si>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</si>
  <si>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</si>
  <si>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</si>
  <si>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</si>
  <si>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</si>
  <si>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</si>
  <si>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</si>
  <si>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</si>
  <si>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</si>
  <si>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</si>
  <si>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</si>
  <si>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</si>
  <si>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</si>
  <si>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</si>
  <si>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</si>
  <si>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</si>
  <si>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</si>
  <si>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</si>
  <si>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</si>
  <si>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</si>
  <si>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</si>
  <si>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</si>
  <si>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</si>
  <si>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</si>
  <si>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</si>
  <si>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</si>
  <si>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</si>
  <si>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</si>
  <si>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</si>
  <si>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</si>
  <si>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</si>
  <si>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</si>
  <si>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</si>
  <si>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</si>
  <si>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</si>
  <si>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</si>
  <si>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</si>
  <si>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</si>
  <si>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</si>
  <si>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</si>
  <si>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</si>
  <si>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</si>
  <si>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</si>
  <si>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</si>
  <si>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</si>
  <si>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</si>
  <si>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</si>
  <si>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</si>
  <si>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</si>
  <si>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</si>
  <si>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</si>
  <si>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</si>
  <si>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</si>
  <si>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</si>
  <si>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</si>
  <si>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</si>
  <si>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</si>
  <si>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</si>
  <si>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</si>
  <si>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</si>
  <si>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</si>
  <si>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</si>
  <si>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</si>
  <si>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</si>
  <si>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</si>
  <si>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</si>
  <si>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</si>
  <si>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</si>
  <si>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</si>
  <si>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</si>
  <si>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</si>
  <si>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</si>
  <si>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</si>
  <si>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</si>
  <si>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</si>
  <si>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</si>
  <si>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</si>
  <si>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</si>
  <si>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</si>
  <si>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</si>
  <si>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</si>
  <si>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</si>
  <si>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</si>
  <si>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</si>
  <si>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</si>
  <si>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</si>
  <si>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</si>
  <si>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</si>
  <si>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</si>
  <si>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</si>
  <si>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</si>
  <si>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</si>
  <si>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</si>
  <si>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</si>
  <si>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</si>
  <si>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</si>
  <si>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</si>
  <si>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</si>
  <si>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</si>
  <si>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</si>
  <si>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</si>
  <si>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</si>
  <si>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</si>
  <si>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</si>
  <si>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</si>
  <si>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</si>
  <si>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</si>
  <si>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</si>
  <si>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</si>
  <si>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</si>
  <si>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</si>
  <si>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</si>
  <si>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</si>
  <si>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</si>
  <si>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</si>
  <si>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</si>
  <si>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</si>
  <si>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</si>
  <si>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</si>
  <si>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</si>
  <si>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</si>
  <si>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</si>
  <si>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</si>
  <si>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</si>
  <si>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</si>
  <si>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</si>
  <si>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</si>
  <si>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</si>
  <si>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</si>
  <si>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</si>
  <si>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</si>
  <si>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</si>
  <si>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</si>
  <si>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</si>
  <si>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</si>
  <si>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</si>
  <si>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</si>
  <si>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</si>
  <si>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</si>
  <si>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</si>
  <si>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</si>
  <si>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</si>
  <si>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</si>
  <si>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</si>
  <si>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</si>
  <si>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</si>
  <si>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</si>
  <si>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</si>
  <si>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</si>
  <si>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</si>
  <si>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</si>
  <si>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</si>
  <si>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</si>
  <si>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</si>
  <si>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</si>
  <si>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</si>
  <si>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</si>
  <si>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</si>
  <si>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</si>
  <si>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</si>
  <si>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</si>
  <si>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</si>
  <si>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</si>
  <si>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</si>
  <si>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</si>
  <si>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</si>
  <si>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</si>
  <si>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</si>
  <si>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</si>
  <si>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</si>
  <si>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</si>
  <si>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</si>
  <si>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</si>
  <si>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</si>
  <si>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</si>
  <si>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</si>
  <si>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</si>
  <si>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</si>
  <si>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</si>
  <si>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</si>
  <si>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</si>
  <si>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</si>
  <si>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</si>
  <si>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</si>
  <si>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</si>
  <si>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</si>
  <si>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</si>
  <si>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</si>
  <si>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</si>
  <si>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</si>
  <si>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</si>
  <si>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</si>
  <si>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</si>
  <si>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</si>
  <si>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</si>
  <si>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</si>
  <si>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</si>
  <si>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</si>
  <si>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</si>
  <si>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</si>
  <si>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</si>
  <si>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</si>
  <si>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</si>
  <si>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</si>
  <si>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</si>
  <si>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</si>
  <si>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</si>
  <si>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</si>
  <si>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</si>
  <si>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</si>
  <si>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</si>
  <si>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</si>
  <si>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</si>
  <si>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</si>
  <si>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</si>
  <si>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</si>
  <si>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</si>
  <si>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</si>
  <si>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</si>
  <si>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</si>
  <si>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</si>
  <si>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</si>
  <si>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</si>
  <si>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</si>
  <si>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</si>
  <si>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</si>
  <si>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</si>
  <si>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</si>
  <si>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</si>
  <si>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</si>
  <si>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</si>
  <si>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</si>
  <si>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</si>
  <si>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</si>
  <si>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</si>
  <si>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</si>
  <si>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</si>
  <si>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</si>
  <si>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</si>
  <si>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</si>
  <si>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</si>
  <si>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</si>
  <si>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</si>
  <si>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</si>
  <si>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</si>
  <si>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</si>
  <si>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</si>
  <si>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</si>
  <si>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</si>
  <si>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</si>
  <si>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</si>
  <si>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</si>
  <si>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</si>
  <si>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</si>
  <si>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</si>
  <si>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</si>
  <si>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</si>
  <si>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</si>
  <si>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</si>
  <si>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</si>
  <si>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</si>
  <si>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</si>
  <si>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</si>
  <si>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</si>
  <si>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</si>
  <si>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</si>
  <si>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</si>
  <si>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</si>
  <si>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</si>
  <si>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</si>
  <si>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</si>
  <si>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</si>
  <si>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</si>
  <si>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</si>
  <si>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</si>
  <si>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</si>
  <si>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</si>
  <si>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</si>
  <si>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</si>
  <si>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</si>
  <si>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</si>
  <si>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</si>
  <si>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</si>
  <si>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</si>
  <si>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</si>
  <si>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</si>
  <si>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</si>
  <si>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</si>
  <si>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</si>
  <si>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</si>
  <si>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</si>
  <si>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</si>
  <si>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</si>
  <si>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</si>
  <si>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</si>
  <si>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</si>
  <si>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</si>
  <si>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</si>
  <si>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</si>
  <si>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</si>
  <si>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</si>
  <si>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</si>
  <si>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</si>
  <si>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</si>
  <si>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</si>
  <si>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</si>
  <si>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</si>
  <si>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</si>
  <si>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</si>
  <si>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</si>
  <si>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</si>
  <si>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</si>
  <si>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</si>
  <si>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</si>
  <si>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</si>
  <si>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</si>
  <si>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</si>
  <si>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</si>
  <si>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</si>
  <si>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</si>
  <si>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</si>
  <si>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</si>
  <si>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</si>
  <si>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</si>
  <si>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</si>
  <si>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</si>
  <si>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</si>
  <si>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</si>
  <si>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</si>
  <si>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</si>
  <si>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</si>
  <si>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</si>
  <si>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</si>
  <si>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</si>
  <si>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</si>
  <si>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</si>
  <si>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</si>
  <si>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</si>
  <si>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</si>
  <si>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</si>
  <si>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</si>
  <si>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</si>
  <si>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</si>
  <si>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</si>
  <si>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</si>
  <si>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</si>
  <si>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</si>
  <si>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</si>
  <si>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</si>
  <si>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</si>
  <si>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</si>
  <si>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</si>
  <si>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</si>
  <si>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</si>
  <si>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</si>
  <si>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</si>
  <si>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</si>
  <si>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</si>
  <si>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</si>
  <si>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</si>
  <si>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</si>
  <si>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</si>
  <si>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</si>
  <si>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</si>
  <si>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</si>
  <si>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</si>
  <si>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</si>
  <si>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</si>
  <si>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</si>
  <si>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</si>
  <si>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</si>
  <si>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</si>
  <si>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</si>
  <si>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</si>
  <si>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</si>
  <si>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</si>
  <si>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</si>
  <si>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</si>
  <si>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</si>
  <si>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</si>
  <si>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</si>
  <si>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</si>
  <si>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</si>
  <si>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</si>
  <si>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</si>
  <si>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</si>
  <si>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</si>
  <si>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</si>
  <si>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</si>
  <si>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</si>
  <si>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</si>
  <si>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</si>
  <si>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</si>
  <si>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</si>
  <si>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</si>
  <si>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</si>
  <si>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</si>
  <si>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</si>
  <si>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</si>
  <si>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</si>
  <si>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</si>
  <si>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</si>
  <si>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</si>
  <si>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</si>
  <si>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</si>
  <si>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</si>
  <si>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</si>
  <si>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VESUBIE A UTELLE 4</t>
  </si>
  <si>
    <t>VESUBIE</t>
  </si>
  <si>
    <t>06212100</t>
  </si>
  <si>
    <t>18690155900069</t>
  </si>
  <si>
    <t>AGENCE DE L'EAU RHONE MEDITERRANEE CORSE</t>
  </si>
  <si>
    <t>34255833500077</t>
  </si>
  <si>
    <t>AQUASCOP BIOLOGIE site de Monptellier</t>
  </si>
  <si>
    <t>JOYCE LAMBERT, FRANCOIS EVEN</t>
  </si>
  <si>
    <t>IBMR standard</t>
  </si>
  <si>
    <t>GAUCHE</t>
  </si>
  <si>
    <t>ETIAGE NORMAL</t>
  </si>
  <si>
    <t>ENSOLEILLE</t>
  </si>
  <si>
    <t>NULLE</t>
  </si>
  <si>
    <t>OUI</t>
  </si>
  <si>
    <t>Niveau d'eau plus bas que 2017. Nombreux hélophytes hors de l'eau.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</si>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</sst>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1038072</v>
      </c>
      <c r="G10" s="97"/>
      <c r="H10" s="98"/>
    </row>
    <row r="11" spans="1:8" ht="15">
      <c r="A11" s="10" t="s">
        <v>2277</v>
      </c>
      <c r="B11" s="47">
        <v>43697</v>
      </c>
      <c r="D11" s="10" t="s">
        <v>2280</v>
      </c>
      <c r="E11" s="52">
        <v>6315854</v>
      </c>
      <c r="G11" s="97"/>
      <c r="H11" s="98"/>
    </row>
    <row r="12" spans="1:8" ht="15">
      <c r="A12" s="10" t="s">
        <v>2283</v>
      </c>
      <c r="B12" s="52"/>
      <c r="D12" s="10" t="s">
        <v>2281</v>
      </c>
      <c r="E12" s="52">
        <v>1037974</v>
      </c>
      <c r="G12" s="99"/>
      <c r="H12" s="100"/>
    </row>
    <row r="13" spans="1:5" ht="17.25" customHeight="1" thickBot="1">
      <c r="A13" s="2"/>
      <c r="B13" s="55"/>
      <c r="D13" s="10" t="s">
        <v>2282</v>
      </c>
      <c r="E13" s="52">
        <v>6315867</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1038072</v>
      </c>
    </row>
    <row r="18" spans="1:3" ht="15">
      <c r="A18" s="111"/>
      <c r="B18" s="49" t="s">
        <v>2267</v>
      </c>
      <c r="C18" s="61">
        <f>E11</f>
        <v>6315854</v>
      </c>
    </row>
    <row r="19" spans="1:2" ht="15">
      <c r="A19" s="3" t="s">
        <v>2063</v>
      </c>
      <c r="B19" s="29">
        <v>142</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24.4</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91.8</v>
      </c>
      <c r="D35" s="28" t="s">
        <v>2284</v>
      </c>
      <c r="E35" s="32">
        <v>8.2</v>
      </c>
    </row>
    <row r="36" spans="1:5" s="7" customFormat="1" ht="15" customHeight="1">
      <c r="A36" s="5" t="s">
        <v>2113</v>
      </c>
      <c r="B36" s="30">
        <v>100</v>
      </c>
      <c r="C36" s="6"/>
      <c r="D36" s="8" t="s">
        <v>2112</v>
      </c>
      <c r="E36" s="30">
        <v>40</v>
      </c>
    </row>
    <row r="37" spans="1:5" s="7" customFormat="1" ht="15" customHeight="1">
      <c r="A37" s="5" t="s">
        <v>2111</v>
      </c>
      <c r="B37" s="30">
        <v>22.4</v>
      </c>
      <c r="C37" s="6"/>
      <c r="D37" s="8" t="s">
        <v>2110</v>
      </c>
      <c r="E37" s="30">
        <v>5.5</v>
      </c>
    </row>
    <row r="38" spans="1:5" s="7" customFormat="1" ht="15" customHeight="1">
      <c r="A38" s="5" t="s">
        <v>2115</v>
      </c>
      <c r="B38" s="30">
        <v>7</v>
      </c>
      <c r="C38" s="6"/>
      <c r="D38" s="8" t="s">
        <v>2115</v>
      </c>
      <c r="E38" s="30">
        <v>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v>2</v>
      </c>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row>
    <row r="58" spans="1:5" s="15" customFormat="1" ht="15">
      <c r="A58" s="3" t="s">
        <v>2094</v>
      </c>
      <c r="B58" s="9">
        <v>5</v>
      </c>
      <c r="C58" s="6"/>
      <c r="D58" s="10" t="s">
        <v>2094</v>
      </c>
      <c r="E58" s="9">
        <v>4</v>
      </c>
    </row>
    <row r="59" spans="1:5" s="15" customFormat="1" ht="15">
      <c r="A59" s="3" t="s">
        <v>2093</v>
      </c>
      <c r="B59" s="9">
        <v>1</v>
      </c>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2</v>
      </c>
    </row>
    <row r="85" spans="1:5" s="15" customFormat="1" ht="15">
      <c r="A85" s="3" t="s">
        <v>2073</v>
      </c>
      <c r="B85" s="9">
        <v>3</v>
      </c>
      <c r="C85" s="6"/>
      <c r="D85" s="10" t="s">
        <v>2073</v>
      </c>
      <c r="E85" s="9">
        <v>4</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3</v>
      </c>
      <c r="E97" s="35">
        <v>0.3</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0.01</v>
      </c>
      <c r="E98" s="35">
        <v>0.25</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0.02</v>
      </c>
      <c r="E99" s="35">
        <v>0.01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3.6</v>
      </c>
      <c r="E100" s="35">
        <v>1.75</v>
      </c>
      <c r="F100" s="35" t="s">
        <v>2290</v>
      </c>
      <c r="G100" s="79"/>
      <c r="H100" s="80"/>
    </row>
    <row r="101" spans="1:8" ht="15">
      <c r="A101" s="33" t="s">
        <v>1306</v>
      </c>
      <c r="B101" s="20" t="str">
        <f>IF(A101="NEWCOD",IF(ISBLANK(G101),"renseigner le champ 'Nouveau taxon'",G101),VLOOKUP(A101,'Ref Taxo'!A:B,2,FALSE))</f>
        <v>Oscillatoria</v>
      </c>
      <c r="C101" s="21">
        <f>IF(A101="NEWCOD",IF(ISBLANK(H101),"NoCod",H101),VLOOKUP(A101,'Ref Taxo'!A:D,4,FALSE))</f>
        <v>1108</v>
      </c>
      <c r="D101" s="34">
        <v>0.05</v>
      </c>
      <c r="E101" s="35"/>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0.15</v>
      </c>
      <c r="E102" s="35"/>
      <c r="F102" s="35" t="s">
        <v>2290</v>
      </c>
      <c r="G102" s="79"/>
      <c r="H102" s="80"/>
    </row>
    <row r="103" spans="1:8" ht="15">
      <c r="A103" s="33" t="s">
        <v>1902</v>
      </c>
      <c r="B103" s="20" t="str">
        <f>IF(A103="NEWCOD",IF(ISBLANK(G103),"renseigner le champ 'Nouveau taxon'",G103),VLOOKUP(A103,'Ref Taxo'!A:B,2,FALSE))</f>
        <v>Stigeoclonium</v>
      </c>
      <c r="C103" s="21">
        <f>IF(A103="NEWCOD",IF(ISBLANK(H103),"NoCod",H103),VLOOKUP(A103,'Ref Taxo'!A:D,4,FALSE))</f>
        <v>1119</v>
      </c>
      <c r="D103" s="34"/>
      <c r="E103" s="35">
        <v>0.01</v>
      </c>
      <c r="F103" s="35" t="s">
        <v>2290</v>
      </c>
      <c r="G103" s="79"/>
      <c r="H103" s="80"/>
    </row>
    <row r="104" spans="1:8" ht="15">
      <c r="A104" s="33" t="s">
        <v>2004</v>
      </c>
      <c r="B104" s="20" t="str">
        <f>IF(A104="NEWCOD",IF(ISBLANK(G104),"renseigner le champ 'Nouveau taxon'",G104),VLOOKUP(A104,'Ref Taxo'!A:B,2,FALSE))</f>
        <v>Vaucheria</v>
      </c>
      <c r="C104" s="21">
        <f>IF(A104="NEWCOD",IF(ISBLANK(H104),"NoCod",H104),VLOOKUP(A104,'Ref Taxo'!A:D,4,FALSE))</f>
        <v>1169</v>
      </c>
      <c r="D104" s="34">
        <v>0.01</v>
      </c>
      <c r="E104" s="35"/>
      <c r="F104" s="35" t="s">
        <v>2290</v>
      </c>
      <c r="G104" s="79"/>
      <c r="H104" s="80"/>
    </row>
    <row r="105" spans="1:8" ht="15">
      <c r="A105" s="33" t="s">
        <v>995</v>
      </c>
      <c r="B105" s="20" t="str">
        <f>IF(A105="NEWCOD",IF(ISBLANK(G105),"renseigner le champ 'Nouveau taxon'",G105),VLOOKUP(A105,'Ref Taxo'!A:B,2,FALSE))</f>
        <v>Jungermannia exsertifolia</v>
      </c>
      <c r="C105" s="21">
        <f>IF(A105="NEWCOD",IF(ISBLANK(H105),"NoCod",H105),VLOOKUP(A105,'Ref Taxo'!A:D,4,FALSE))</f>
        <v>19821</v>
      </c>
      <c r="D105" s="34">
        <v>0.01</v>
      </c>
      <c r="E105" s="35"/>
      <c r="F105" s="35" t="s">
        <v>2290</v>
      </c>
      <c r="G105" s="79"/>
      <c r="H105" s="80"/>
    </row>
    <row r="106" spans="1:8" ht="15">
      <c r="A106" s="33" t="s">
        <v>429</v>
      </c>
      <c r="B106" s="20" t="str">
        <f>IF(A106="NEWCOD",IF(ISBLANK(G106),"renseigner le champ 'Nouveau taxon'",G106),VLOOKUP(A106,'Ref Taxo'!A:B,2,FALSE))</f>
        <v>Cinclidotus aquaticus</v>
      </c>
      <c r="C106" s="21">
        <f>IF(A106="NEWCOD",IF(ISBLANK(H106),"NoCod",H106),VLOOKUP(A106,'Ref Taxo'!A:D,4,FALSE))</f>
        <v>1318</v>
      </c>
      <c r="D106" s="34">
        <v>0.01</v>
      </c>
      <c r="E106" s="35"/>
      <c r="F106" s="35" t="s">
        <v>2290</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0.3</v>
      </c>
      <c r="E107" s="35"/>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35"/>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35"/>
      <c r="F109" s="35" t="s">
        <v>2290</v>
      </c>
      <c r="G109" s="79"/>
      <c r="H109" s="80"/>
    </row>
    <row r="110" spans="1:8" ht="15">
      <c r="A110" s="33" t="s">
        <v>884</v>
      </c>
      <c r="B110" s="20" t="str">
        <f>IF(A110="NEWCOD",IF(ISBLANK(G110),"renseigner le champ 'Nouveau taxon'",G110),VLOOKUP(A110,'Ref Taxo'!A:B,2,FALSE))</f>
        <v>Hygrohypnum luridum</v>
      </c>
      <c r="C110" s="21">
        <f>IF(A110="NEWCOD",IF(ISBLANK(H110),"NoCod",H110),VLOOKUP(A110,'Ref Taxo'!A:D,4,FALSE))</f>
        <v>1240</v>
      </c>
      <c r="D110" s="34">
        <v>0.1</v>
      </c>
      <c r="E110" s="35"/>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0.01</v>
      </c>
      <c r="E111" s="35"/>
      <c r="F111" s="35" t="s">
        <v>2290</v>
      </c>
      <c r="G111" s="79"/>
      <c r="H111" s="80"/>
    </row>
    <row r="112" spans="1:8" ht="15">
      <c r="A112" s="33" t="s">
        <v>1315</v>
      </c>
      <c r="B112" s="20" t="str">
        <f>IF(A112="NEWCOD",IF(ISBLANK(G112),"renseigner le champ 'Nouveau taxon'",G112),VLOOKUP(A112,'Ref Taxo'!A:B,2,FALSE))</f>
        <v>Palustriella commutata</v>
      </c>
      <c r="C112" s="21">
        <f>IF(A112="NEWCOD",IF(ISBLANK(H112),"NoCod",H112),VLOOKUP(A112,'Ref Taxo'!A:D,4,FALSE))</f>
        <v>19903</v>
      </c>
      <c r="D112" s="34">
        <v>0.01</v>
      </c>
      <c r="E112" s="35"/>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c r="F113" s="35" t="s">
        <v>2290</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0.01</v>
      </c>
      <c r="E114" s="35"/>
      <c r="F114" s="35" t="s">
        <v>2290</v>
      </c>
      <c r="G114" s="79"/>
      <c r="H114" s="80"/>
    </row>
    <row r="115" spans="1:8" ht="15">
      <c r="A115" s="33" t="s">
        <v>661</v>
      </c>
      <c r="B115" s="20" t="str">
        <f>IF(A115="NEWCOD",IF(ISBLANK(G115),"renseigner le champ 'Nouveau taxon'",G115),VLOOKUP(A115,'Ref Taxo'!A:B,2,FALSE))</f>
        <v>Equisetum arvense</v>
      </c>
      <c r="C115" s="21">
        <f>IF(A115="NEWCOD",IF(ISBLANK(H115),"NoCod",H115),VLOOKUP(A115,'Ref Taxo'!A:D,4,FALSE))</f>
        <v>1384</v>
      </c>
      <c r="D115" s="34">
        <v>0.01</v>
      </c>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