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300092" sheetId="2" r:id="rId2"/>
    <sheet name="Mises à jour" sheetId="3" r:id="rId3"/>
  </sheets>
  <definedNames/>
  <calcPr calcId="145621"/>
</workbook>
</file>

<file path=xl/sharedStrings.xml><?xml version="1.0" encoding="utf-8"?>
<sst xmlns="http://schemas.openxmlformats.org/spreadsheetml/2006/main" count="6481" uniqueCount="5304">
  <si>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</si>
  <si>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</si>
  <si>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</si>
  <si>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</si>
  <si>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</si>
  <si>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</si>
  <si>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</si>
  <si>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</si>
  <si>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</si>
  <si>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</si>
  <si>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</si>
  <si>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</si>
  <si>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</si>
  <si>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</si>
  <si>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</si>
  <si>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</si>
  <si>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</si>
  <si>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</si>
  <si>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</si>
  <si>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</si>
  <si>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</si>
  <si>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</si>
  <si>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</si>
  <si>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</si>
  <si>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</si>
  <si>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</si>
  <si>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</si>
  <si>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</si>
  <si>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</si>
  <si>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</si>
  <si>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</si>
  <si>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</si>
  <si>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</si>
  <si>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</si>
  <si>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</si>
  <si>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</si>
  <si>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</si>
  <si>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</si>
  <si>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</si>
  <si>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</si>
  <si>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</si>
  <si>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</si>
  <si>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</si>
  <si>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</si>
  <si>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</si>
  <si>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</si>
  <si>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</si>
  <si>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</si>
  <si>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</si>
  <si>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</si>
  <si>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</si>
  <si>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</si>
  <si>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</si>
  <si>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</si>
  <si>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</si>
  <si>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</si>
  <si>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</si>
  <si>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</si>
  <si>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</si>
  <si>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</si>
  <si>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</si>
  <si>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</si>
  <si>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</si>
  <si>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</si>
  <si>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</si>
  <si>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</si>
  <si>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</si>
  <si>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</si>
  <si>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</si>
  <si>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</si>
  <si>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</si>
  <si>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</si>
  <si>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</si>
  <si>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</si>
  <si>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</si>
  <si>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</si>
  <si>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</si>
  <si>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</si>
  <si>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</si>
  <si>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</si>
  <si>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</si>
  <si>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</si>
  <si>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</si>
  <si>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</si>
  <si>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</si>
  <si>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</si>
  <si>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</si>
  <si>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</si>
  <si>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</si>
  <si>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</si>
  <si>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</si>
  <si>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</si>
  <si>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</si>
  <si>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</si>
  <si>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</si>
  <si>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</si>
  <si>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</si>
  <si>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</si>
  <si>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</si>
  <si>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</si>
  <si>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</si>
  <si>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</si>
  <si>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</si>
  <si>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</si>
  <si>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</si>
  <si>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</si>
  <si>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</si>
  <si>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</si>
  <si>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</si>
  <si>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</si>
  <si>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</si>
  <si>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</si>
  <si>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</si>
  <si>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</si>
  <si>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</si>
  <si>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</si>
  <si>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</si>
  <si>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</si>
  <si>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</si>
  <si>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</si>
  <si>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</si>
  <si>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</si>
  <si>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</si>
  <si>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</si>
  <si>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</si>
  <si>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</si>
  <si>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</si>
  <si>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</si>
  <si>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</si>
  <si>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</si>
  <si>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</si>
  <si>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</si>
  <si>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</si>
  <si>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</si>
  <si>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</si>
  <si>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</si>
  <si>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</si>
  <si>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</si>
  <si>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</si>
  <si>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</si>
  <si>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</si>
  <si>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</si>
  <si>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</si>
  <si>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</si>
  <si>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</si>
  <si>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</si>
  <si>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</si>
  <si>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</si>
  <si>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</si>
  <si>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</si>
  <si>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</si>
  <si>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</si>
  <si>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</si>
  <si>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</si>
  <si>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</si>
  <si>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</si>
  <si>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</si>
  <si>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</si>
  <si>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</si>
  <si>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</si>
  <si>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</si>
  <si>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</si>
  <si>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</si>
  <si>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</si>
  <si>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</si>
  <si>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</si>
  <si>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</si>
  <si>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</si>
  <si>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</si>
  <si>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</si>
  <si>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</si>
  <si>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</si>
  <si>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</si>
  <si>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</si>
  <si>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</si>
  <si>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</si>
  <si>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</si>
  <si>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</si>
  <si>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</si>
  <si>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</si>
  <si>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</si>
  <si>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</si>
  <si>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</si>
  <si>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</si>
  <si>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</si>
  <si>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</si>
  <si>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</si>
  <si>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</si>
  <si>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</si>
  <si>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</si>
  <si>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</si>
  <si>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</si>
  <si>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</si>
  <si>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</si>
  <si>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</si>
  <si>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</si>
  <si>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</si>
  <si>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</si>
  <si>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</si>
  <si>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</si>
  <si>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</si>
  <si>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</si>
  <si>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</si>
  <si>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</si>
  <si>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</si>
  <si>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</si>
  <si>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</si>
  <si>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</si>
  <si>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</si>
  <si>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</si>
  <si>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</si>
  <si>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</si>
  <si>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</si>
  <si>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</si>
  <si>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</si>
  <si>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</si>
  <si>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</si>
  <si>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</si>
  <si>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</si>
  <si>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</si>
  <si>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</si>
  <si>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</si>
  <si>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</si>
  <si>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</si>
  <si>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</si>
  <si>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</si>
  <si>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</si>
  <si>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</si>
  <si>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</si>
  <si>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</si>
  <si>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</si>
  <si>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</si>
  <si>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</si>
  <si>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</si>
  <si>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</si>
  <si>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</si>
  <si>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</si>
  <si>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</si>
  <si>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</si>
  <si>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</si>
  <si>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</si>
  <si>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</si>
  <si>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</si>
  <si>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</si>
  <si>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</si>
  <si>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</si>
  <si>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</si>
  <si>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</si>
  <si>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</si>
  <si>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</si>
  <si>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</si>
  <si>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</si>
  <si>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</si>
  <si>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</si>
  <si>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</si>
  <si>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</si>
  <si>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</si>
  <si>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</si>
  <si>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</si>
  <si>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</si>
  <si>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</si>
  <si>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</si>
  <si>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</si>
  <si>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</si>
  <si>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</si>
  <si>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</si>
  <si>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</si>
  <si>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</si>
  <si>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</si>
  <si>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</si>
  <si>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</si>
  <si>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</si>
  <si>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</si>
  <si>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</si>
  <si>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</si>
  <si>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</si>
  <si>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</si>
  <si>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</si>
  <si>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</si>
  <si>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</si>
  <si>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</si>
  <si>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</si>
  <si>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</si>
  <si>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</si>
  <si>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</si>
  <si>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</si>
  <si>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</si>
  <si>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</si>
  <si>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</si>
  <si>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</si>
  <si>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</si>
  <si>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</si>
  <si>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</si>
  <si>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</si>
  <si>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</si>
  <si>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</si>
  <si>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</si>
  <si>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</si>
  <si>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</si>
  <si>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</si>
  <si>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</si>
  <si>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</si>
  <si>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</si>
  <si>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</si>
  <si>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</si>
  <si>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</si>
  <si>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</si>
  <si>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</si>
  <si>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</si>
  <si>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</si>
  <si>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</si>
  <si>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</si>
  <si>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</si>
  <si>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</si>
  <si>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</si>
  <si>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</si>
  <si>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</si>
  <si>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</si>
  <si>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</si>
  <si>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</si>
  <si>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</si>
  <si>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</si>
  <si>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</si>
  <si>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</si>
  <si>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</si>
  <si>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</si>
  <si>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</si>
  <si>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</si>
  <si>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</si>
  <si>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</si>
  <si>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</si>
  <si>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</si>
  <si>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</si>
  <si>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</si>
  <si>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</si>
  <si>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</si>
  <si>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</si>
  <si>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</si>
  <si>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</si>
  <si>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</si>
  <si>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</si>
  <si>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</si>
  <si>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</si>
  <si>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</si>
  <si>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</si>
  <si>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</si>
  <si>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</si>
  <si>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</si>
  <si>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</si>
  <si>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</si>
  <si>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</si>
  <si>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</si>
  <si>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</si>
  <si>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</si>
  <si>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</si>
  <si>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</si>
  <si>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</si>
  <si>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</si>
  <si>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</si>
  <si>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</si>
  <si>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</si>
  <si>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</si>
  <si>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</si>
  <si>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</si>
  <si>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</si>
  <si>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</si>
  <si>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</si>
  <si>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</si>
  <si>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</si>
  <si>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</si>
  <si>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</si>
  <si>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</si>
  <si>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</si>
  <si>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</si>
  <si>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</si>
  <si>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</si>
  <si>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</si>
  <si>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</si>
  <si>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</si>
  <si>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</si>
  <si>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</si>
  <si>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</si>
  <si>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</si>
  <si>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</si>
  <si>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</si>
  <si>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</si>
  <si>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</si>
  <si>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</si>
  <si>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</si>
  <si>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</si>
  <si>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</si>
  <si>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</si>
  <si>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</si>
  <si>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</si>
  <si>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</si>
  <si>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</si>
  <si>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</si>
  <si>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</si>
  <si>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</si>
  <si>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</si>
  <si>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</si>
  <si>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</si>
  <si>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</si>
  <si>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</si>
  <si>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</si>
  <si>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</si>
  <si>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</si>
  <si>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</si>
  <si>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</si>
  <si>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</si>
  <si>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</si>
  <si>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</si>
  <si>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</si>
  <si>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</si>
  <si>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</si>
  <si>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</si>
  <si>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</si>
  <si>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</si>
  <si>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</si>
  <si>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</si>
  <si>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</si>
  <si>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</si>
  <si>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</si>
  <si>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</si>
  <si>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</si>
  <si>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</si>
  <si>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</si>
  <si>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</si>
  <si>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</si>
  <si>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</si>
  <si>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</si>
  <si>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</si>
  <si>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</si>
  <si>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</si>
  <si>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</si>
  <si>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</si>
  <si>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</si>
  <si>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</si>
  <si>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</si>
  <si>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</si>
  <si>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</si>
  <si>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</si>
  <si>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</si>
  <si>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</si>
  <si>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</si>
  <si>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</si>
  <si>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</si>
  <si>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</si>
  <si>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</si>
  <si>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</si>
  <si>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</si>
  <si>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</si>
  <si>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</si>
  <si>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</si>
  <si>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</si>
  <si>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</si>
  <si>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</si>
  <si>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</si>
  <si>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</si>
  <si>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</si>
  <si>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</si>
  <si>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</si>
  <si>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</si>
  <si>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</si>
  <si>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</si>
  <si>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</si>
  <si>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</si>
  <si>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</si>
  <si>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</si>
  <si>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</si>
  <si>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</si>
  <si>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</si>
  <si>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</si>
  <si>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</si>
  <si>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</si>
  <si>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</si>
  <si>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</si>
  <si>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</si>
  <si>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</si>
  <si>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</si>
  <si>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</si>
  <si>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</si>
  <si>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</si>
  <si>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</si>
  <si>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</si>
  <si>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</si>
  <si>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</si>
  <si>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</si>
  <si>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</si>
  <si>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</si>
  <si>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</si>
  <si>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</si>
  <si>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</si>
  <si>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</si>
  <si>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</si>
  <si>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</si>
  <si>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</si>
  <si>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</si>
  <si>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</si>
  <si>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</si>
  <si>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</si>
  <si>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</si>
  <si>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</si>
  <si>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</si>
  <si>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</si>
  <si>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</si>
  <si>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</si>
  <si>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</si>
  <si>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</si>
  <si>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</si>
  <si>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</si>
  <si>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</si>
  <si>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</si>
  <si>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</si>
  <si>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</si>
  <si>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</si>
  <si>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</si>
  <si>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</si>
  <si>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</si>
  <si>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</si>
  <si>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</si>
  <si>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</si>
  <si>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</si>
  <si>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</si>
  <si>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</si>
  <si>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</si>
  <si>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</si>
  <si>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</si>
  <si>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</si>
  <si>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</si>
  <si>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</si>
  <si>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</si>
  <si>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</si>
  <si>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</si>
  <si>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</si>
  <si>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</si>
  <si>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</si>
  <si>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</si>
  <si>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</si>
  <si>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</si>
  <si>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</si>
  <si>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</si>
  <si>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</si>
  <si>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</si>
  <si>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</si>
  <si>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</si>
  <si>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</si>
  <si>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</si>
  <si>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</si>
  <si>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</si>
  <si>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</si>
  <si>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</si>
  <si>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</si>
  <si>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</si>
  <si>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</si>
  <si>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</si>
  <si>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</si>
  <si>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</si>
  <si>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</si>
  <si>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</si>
  <si>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</si>
  <si>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</si>
  <si>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</si>
  <si>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</si>
  <si>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</si>
  <si>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</si>
  <si>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</si>
  <si>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</si>
  <si>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</si>
  <si>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</si>
  <si>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</si>
  <si>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</si>
  <si>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</si>
  <si>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</si>
  <si>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</si>
  <si>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</si>
  <si>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</si>
  <si>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</si>
  <si>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</si>
  <si>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</si>
  <si>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</si>
  <si>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</si>
  <si>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</si>
  <si>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</si>
  <si>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</si>
  <si>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</si>
  <si>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</si>
  <si>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</si>
  <si>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</si>
  <si>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</si>
  <si>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</si>
  <si>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</si>
  <si>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</si>
  <si>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</si>
  <si>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</si>
  <si>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</si>
  <si>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</si>
  <si>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</si>
  <si>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</si>
  <si>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</si>
  <si>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</si>
  <si>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</si>
  <si>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</si>
  <si>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</si>
  <si>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</si>
  <si>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</si>
  <si>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</si>
  <si>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</si>
  <si>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</si>
  <si>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</si>
  <si>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</si>
  <si>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</si>
  <si>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</si>
  <si>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</si>
  <si>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</si>
  <si>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</si>
  <si>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</si>
  <si>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</si>
  <si>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</si>
  <si>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</si>
  <si>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</si>
  <si>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</si>
  <si>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</si>
  <si>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</si>
  <si>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</si>
  <si>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</si>
  <si>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</si>
  <si>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</si>
  <si>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</si>
  <si>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</si>
  <si>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</si>
  <si>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</si>
  <si>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</si>
  <si>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</si>
  <si>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</si>
  <si>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</si>
  <si>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</si>
  <si>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</si>
  <si>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</si>
  <si>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</si>
  <si>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</si>
  <si>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</si>
  <si>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</si>
  <si>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</si>
  <si>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</si>
  <si>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</si>
  <si>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</si>
  <si>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</si>
  <si>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</si>
  <si>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</si>
  <si>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</si>
  <si>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</si>
  <si>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</si>
  <si>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</si>
  <si>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</si>
  <si>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</si>
  <si>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</si>
  <si>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</si>
  <si>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</si>
  <si>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</si>
  <si>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</si>
  <si>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</si>
  <si>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</si>
  <si>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</si>
  <si>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</si>
  <si>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</si>
  <si>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</si>
  <si>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</si>
  <si>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</si>
  <si>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</si>
  <si>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</si>
  <si>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</si>
  <si>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</si>
  <si>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</si>
  <si>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</si>
  <si>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</si>
  <si>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</si>
  <si>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</si>
  <si>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</si>
  <si>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</si>
  <si>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</si>
  <si>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</si>
  <si>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</si>
  <si>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</si>
  <si>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</si>
  <si>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</si>
  <si>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</si>
  <si>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</si>
  <si>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</si>
  <si>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</si>
  <si>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</si>
  <si>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</si>
  <si>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</si>
  <si>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</si>
  <si>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</si>
  <si>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</si>
  <si>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</si>
  <si>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</si>
  <si>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</si>
  <si>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</si>
  <si>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</si>
  <si>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</si>
  <si>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</si>
  <si>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</si>
  <si>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</si>
  <si>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</si>
  <si>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</si>
  <si>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</si>
  <si>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</si>
  <si>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</si>
  <si>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</si>
  <si>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</si>
  <si>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</si>
  <si>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</si>
  <si>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</si>
  <si>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</si>
  <si>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</si>
  <si>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</si>
  <si>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</si>
  <si>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</si>
  <si>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</si>
  <si>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</si>
  <si>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</si>
  <si>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</si>
  <si>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</si>
  <si>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</si>
  <si>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</si>
  <si>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</si>
  <si>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</si>
  <si>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</si>
  <si>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</si>
  <si>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</si>
  <si>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</si>
  <si>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</si>
  <si>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</si>
  <si>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</si>
  <si>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</si>
  <si>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</si>
  <si>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</si>
  <si>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</si>
  <si>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</si>
  <si>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</si>
  <si>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</si>
  <si>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</si>
  <si>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</si>
  <si>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</si>
  <si>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</si>
  <si>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</si>
  <si>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</si>
  <si>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</si>
  <si>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</si>
  <si>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</si>
  <si>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</si>
  <si>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</si>
  <si>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</si>
  <si>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</si>
  <si>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</si>
  <si>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</si>
  <si>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</si>
  <si>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</si>
  <si>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</si>
  <si>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</si>
  <si>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</si>
  <si>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</si>
  <si>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</si>
  <si>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</si>
  <si>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</si>
  <si>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</si>
  <si>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</si>
  <si>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</si>
  <si>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</si>
  <si>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</si>
  <si>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</si>
  <si>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</si>
  <si>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</si>
  <si>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</si>
  <si>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</si>
  <si>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</si>
  <si>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</si>
  <si>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</si>
  <si>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</si>
  <si>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</si>
  <si>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</si>
  <si>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</si>
  <si>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</si>
  <si>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</si>
  <si>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</si>
  <si>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</si>
  <si>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</si>
  <si>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</si>
  <si>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</si>
  <si>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</si>
  <si>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</si>
  <si>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</si>
  <si>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</si>
  <si>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</si>
  <si>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</si>
  <si>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</si>
  <si>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</si>
  <si>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</si>
  <si>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</si>
  <si>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</si>
  <si>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</si>
  <si>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</si>
  <si>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</si>
  <si>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</si>
  <si>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</si>
  <si>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</si>
  <si>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</si>
  <si>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</si>
  <si>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</si>
  <si>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</si>
  <si>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</si>
  <si>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</si>
  <si>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</si>
  <si>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</si>
  <si>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</si>
  <si>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</si>
  <si>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</si>
  <si>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</si>
  <si>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</si>
  <si>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</si>
  <si>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</si>
  <si>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</si>
  <si>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</si>
  <si>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</si>
  <si>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</si>
  <si>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</si>
  <si>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</si>
  <si>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</si>
  <si>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</si>
  <si>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</si>
  <si>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</si>
  <si>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</si>
  <si>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</si>
  <si>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</si>
  <si>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</si>
  <si>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</si>
  <si>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</si>
  <si>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</si>
  <si>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</si>
  <si>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</si>
  <si>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</si>
  <si>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</si>
  <si>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</si>
  <si>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</si>
  <si>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</si>
  <si>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</si>
  <si>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</si>
  <si>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</si>
  <si>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</si>
  <si>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</si>
  <si>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</si>
  <si>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</si>
  <si>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</si>
  <si>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</si>
  <si>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</si>
  <si>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</si>
  <si>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</si>
  <si>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</si>
  <si>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</si>
  <si>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</si>
  <si>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</si>
  <si>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</si>
  <si>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</si>
  <si>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</si>
  <si>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</si>
  <si>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</si>
  <si>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</si>
  <si>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</si>
  <si>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</si>
  <si>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</si>
  <si>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</si>
  <si>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</si>
  <si>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</si>
  <si>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</si>
  <si>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</si>
  <si>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</si>
  <si>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</si>
  <si>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</si>
  <si>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</si>
  <si>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</si>
  <si>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</si>
  <si>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</si>
  <si>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</si>
  <si>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</si>
  <si>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</si>
  <si>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</si>
  <si>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</si>
  <si>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</si>
  <si>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</si>
  <si>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</si>
  <si>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</si>
  <si>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</si>
  <si>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</si>
  <si>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</si>
  <si>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</si>
  <si>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</si>
  <si>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</si>
  <si>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</si>
  <si>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</si>
  <si>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</si>
  <si>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</si>
  <si>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</si>
  <si>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</si>
  <si>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</si>
  <si>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</si>
  <si>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</si>
  <si>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</si>
  <si>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</si>
  <si>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</si>
  <si>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</si>
  <si>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</si>
  <si>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</si>
  <si>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</si>
  <si>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</si>
  <si>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</si>
  <si>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</si>
  <si>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</si>
  <si>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</si>
  <si>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</si>
  <si>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</si>
  <si>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</si>
  <si>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</si>
  <si>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</si>
  <si>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</si>
  <si>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</si>
  <si>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</si>
  <si>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</si>
  <si>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</si>
  <si>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</si>
  <si>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</si>
  <si>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</si>
  <si>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</si>
  <si>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</si>
  <si>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</si>
  <si>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</si>
  <si>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</si>
  <si>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</si>
  <si>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</si>
  <si>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</si>
  <si>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</si>
  <si>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</si>
  <si>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</si>
  <si>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</si>
  <si>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</si>
  <si>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</si>
  <si>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</si>
  <si>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</si>
  <si>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</si>
  <si>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</si>
  <si>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</si>
  <si>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</si>
  <si>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</si>
  <si>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</si>
  <si>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</si>
  <si>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</si>
  <si>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</si>
  <si>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</si>
  <si>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</si>
  <si>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</si>
  <si>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</si>
  <si>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</si>
  <si>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</si>
  <si>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</si>
  <si>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</si>
  <si>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</si>
  <si>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</si>
  <si>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</si>
  <si>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</si>
  <si>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</si>
  <si>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</si>
  <si>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</si>
  <si>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</si>
  <si>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</si>
  <si>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</si>
  <si>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</si>
  <si>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</si>
  <si>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</si>
  <si>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</si>
  <si>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</si>
  <si>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</si>
  <si>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</si>
  <si>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</si>
  <si>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</si>
  <si>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</si>
  <si>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</si>
  <si>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</si>
  <si>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</si>
  <si>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</si>
  <si>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</si>
  <si>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</si>
  <si>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</si>
  <si>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</si>
  <si>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</si>
  <si>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</si>
  <si>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</si>
  <si>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</si>
  <si>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</si>
  <si>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</si>
  <si>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</si>
  <si>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</si>
  <si>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</si>
  <si>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</si>
  <si>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</si>
  <si>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</si>
  <si>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</si>
  <si>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</si>
  <si>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</si>
  <si>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</si>
  <si>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</si>
  <si>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</si>
  <si>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</si>
  <si>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</si>
  <si>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</si>
  <si>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</si>
  <si>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</si>
  <si>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</si>
  <si>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</si>
  <si>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</si>
  <si>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</si>
  <si>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</si>
  <si>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</si>
  <si>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</si>
  <si>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</si>
  <si>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</si>
  <si>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</si>
  <si>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</si>
  <si>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</si>
  <si>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</si>
  <si>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</si>
  <si>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</si>
  <si>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</si>
  <si>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</si>
  <si>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</si>
  <si>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</si>
  <si>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</si>
  <si>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</si>
  <si>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</si>
  <si>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</si>
  <si>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</si>
  <si>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</si>
  <si>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</si>
  <si>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</si>
  <si>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</si>
  <si>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</si>
  <si>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</si>
  <si>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</si>
  <si>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</si>
  <si>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</si>
  <si>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</si>
  <si>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</si>
  <si>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</si>
  <si>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</si>
  <si>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</si>
  <si>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</si>
  <si>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</si>
  <si>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</si>
  <si>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</si>
  <si>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</si>
  <si>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</si>
  <si>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</si>
  <si>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</si>
  <si>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</si>
  <si>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</si>
  <si>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</si>
  <si>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</si>
  <si>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</si>
  <si>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</si>
  <si>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</si>
  <si>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</si>
  <si>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</si>
  <si>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</si>
  <si>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</si>
  <si>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</si>
  <si>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</si>
  <si>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</si>
  <si>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</si>
  <si>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</si>
  <si>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</si>
  <si>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</si>
  <si>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</si>
  <si>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</si>
  <si>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</si>
  <si>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</si>
  <si>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</si>
  <si>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</si>
  <si>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</si>
  <si>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</si>
  <si>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</si>
  <si>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</si>
  <si>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</si>
  <si>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</si>
  <si>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</si>
  <si>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</si>
  <si>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</si>
  <si>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</si>
  <si>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</si>
  <si>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</si>
  <si>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</si>
  <si>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</si>
  <si>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</si>
  <si>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</si>
  <si>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</si>
  <si>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</si>
  <si>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</si>
  <si>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</si>
  <si>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</si>
  <si>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</si>
  <si>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</si>
  <si>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</si>
  <si>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</si>
  <si>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</si>
  <si>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</si>
  <si>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</si>
  <si>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</si>
  <si>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</si>
  <si>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</si>
  <si>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</si>
  <si>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</si>
  <si>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</si>
  <si>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</si>
  <si>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</si>
  <si>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</si>
  <si>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</si>
  <si>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</si>
  <si>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</si>
  <si>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</si>
  <si>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</si>
  <si>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</si>
  <si>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</si>
  <si>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</si>
  <si>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</si>
  <si>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</si>
  <si>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</si>
  <si>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</si>
  <si>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</si>
  <si>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</si>
  <si>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</si>
  <si>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</si>
  <si>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</si>
  <si>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</si>
  <si>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</si>
  <si>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</si>
  <si>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</si>
  <si>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</si>
  <si>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</si>
  <si>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</si>
  <si>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</si>
  <si>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</si>
  <si>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</si>
  <si>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</si>
  <si>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</si>
  <si>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</si>
  <si>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</si>
  <si>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</si>
  <si>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</si>
  <si>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</si>
  <si>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</si>
  <si>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</si>
  <si>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</si>
  <si>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</si>
  <si>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</si>
  <si>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</si>
  <si>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</si>
  <si>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</si>
  <si>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</si>
  <si>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</si>
  <si>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</si>
  <si>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</si>
  <si>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</si>
  <si>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</si>
  <si>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</si>
  <si>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</si>
  <si>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</si>
  <si>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</si>
  <si>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</si>
  <si>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</si>
  <si>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</si>
  <si>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</si>
  <si>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</si>
  <si>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</si>
  <si>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</si>
  <si>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</si>
  <si>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</si>
  <si>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</si>
  <si>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</si>
  <si>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</si>
  <si>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</si>
  <si>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</si>
  <si>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</si>
  <si>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</si>
  <si>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</si>
  <si>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</si>
  <si>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</si>
  <si>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</si>
  <si>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</si>
  <si>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</si>
  <si>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</si>
  <si>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</si>
  <si>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</si>
  <si>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</si>
  <si>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</si>
  <si>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</si>
  <si>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</si>
  <si>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</si>
  <si>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</si>
  <si>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</si>
  <si>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</si>
  <si>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</si>
  <si>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</si>
  <si>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</si>
  <si>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</si>
  <si>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</si>
  <si>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</si>
  <si>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</si>
  <si>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</si>
  <si>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</si>
  <si>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</si>
  <si>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</si>
  <si>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</si>
  <si>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</si>
  <si>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</si>
  <si>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</si>
  <si>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</si>
  <si>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</si>
  <si>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</si>
  <si>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</si>
  <si>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</si>
  <si>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</si>
  <si>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</si>
  <si>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</si>
  <si>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</si>
  <si>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</si>
  <si>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</si>
  <si>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</si>
  <si>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</si>
  <si>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</si>
  <si>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</si>
  <si>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</si>
  <si>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</si>
  <si>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</si>
  <si>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</si>
  <si>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</si>
  <si>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</si>
  <si>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</si>
  <si>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</si>
  <si>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</si>
  <si>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</si>
  <si>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</si>
  <si>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</si>
  <si>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</si>
  <si>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</si>
  <si>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</si>
  <si>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</si>
  <si>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</si>
  <si>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</si>
  <si>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</si>
  <si>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</si>
  <si>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</si>
  <si>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</si>
  <si>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</si>
  <si>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</si>
  <si>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</si>
  <si>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</si>
  <si>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</si>
  <si>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</si>
  <si>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</si>
  <si>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</si>
  <si>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</si>
  <si>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</si>
  <si>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</si>
  <si>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</si>
  <si>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</si>
  <si>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</si>
  <si>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</si>
  <si>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</si>
  <si>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</si>
  <si>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</si>
  <si>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</si>
  <si>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</si>
  <si>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</si>
  <si>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</si>
  <si>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</si>
  <si>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</si>
  <si>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</si>
  <si>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</si>
  <si>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</si>
  <si>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</si>
  <si>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</si>
  <si>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</si>
  <si>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</si>
  <si>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</si>
  <si>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</si>
  <si>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</si>
  <si>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</si>
  <si>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</si>
  <si>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</si>
  <si>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</si>
  <si>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</si>
  <si>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</si>
  <si>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</si>
  <si>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</si>
  <si>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</si>
  <si>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</si>
  <si>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</si>
  <si>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</si>
  <si>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</si>
  <si>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</si>
  <si>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</si>
  <si>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</si>
  <si>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</si>
  <si>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</si>
  <si>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</si>
  <si>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</si>
  <si>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</si>
  <si>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</si>
  <si>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</si>
  <si>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</si>
  <si>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</si>
  <si>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</si>
  <si>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</si>
  <si>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</si>
  <si>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</si>
  <si>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</si>
  <si>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</si>
  <si>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</si>
  <si>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</si>
  <si>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</si>
  <si>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</si>
  <si>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</si>
  <si>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</si>
  <si>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</si>
  <si>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</si>
  <si>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</si>
  <si>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</si>
  <si>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</si>
  <si>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</si>
  <si>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</si>
  <si>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</si>
  <si>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</si>
  <si>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</si>
  <si>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</si>
  <si>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</si>
  <si>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</si>
  <si>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</si>
  <si>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</si>
  <si>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</si>
  <si>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</si>
  <si>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</si>
  <si>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</si>
  <si>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</si>
  <si>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</si>
  <si>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</si>
  <si>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</si>
  <si>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</si>
  <si>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</si>
  <si>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</si>
  <si>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</si>
  <si>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</si>
  <si>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</si>
  <si>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</si>
  <si>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</si>
  <si>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</si>
  <si>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</si>
  <si>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</si>
  <si>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</si>
  <si>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</si>
  <si>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</si>
  <si>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</si>
  <si>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</si>
  <si>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</si>
  <si>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</si>
  <si>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</si>
  <si>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</si>
  <si>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</si>
  <si>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</si>
  <si>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</si>
  <si>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</si>
  <si>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</si>
  <si>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</si>
  <si>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</si>
  <si>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</si>
  <si>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</si>
  <si>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</si>
  <si>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</si>
  <si>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</si>
  <si>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</si>
  <si>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</si>
  <si>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</si>
  <si>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</si>
  <si>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</si>
  <si>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</si>
  <si>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</si>
  <si>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</si>
  <si>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</si>
  <si>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</si>
  <si>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</si>
  <si>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</si>
  <si>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</si>
  <si>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</si>
  <si>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</si>
  <si>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</si>
  <si>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</si>
  <si>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</si>
  <si>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</si>
  <si>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</si>
  <si>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</si>
  <si>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</si>
  <si>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</si>
  <si>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</si>
  <si>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</si>
  <si>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</si>
  <si>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</si>
  <si>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</si>
  <si>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</si>
  <si>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</si>
  <si>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</si>
  <si>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</si>
  <si>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</si>
  <si>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</si>
  <si>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</si>
  <si>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</si>
  <si>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</si>
  <si>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</si>
  <si>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</si>
  <si>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</si>
  <si>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</si>
  <si>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</si>
  <si>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</si>
  <si>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</si>
  <si>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</si>
  <si>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</si>
  <si>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</si>
  <si>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</si>
  <si>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</si>
  <si>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</si>
  <si>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</si>
  <si>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</si>
  <si>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</si>
  <si>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</si>
  <si>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</si>
  <si>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</si>
  <si>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</si>
  <si>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</si>
  <si>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</si>
  <si>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</si>
  <si>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</si>
  <si>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</si>
  <si>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</si>
  <si>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</si>
  <si>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</si>
  <si>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</si>
  <si>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</si>
  <si>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</si>
  <si>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</si>
  <si>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</si>
  <si>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</si>
  <si>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</si>
  <si>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</si>
  <si>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</si>
  <si>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</si>
  <si>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</si>
  <si>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</si>
  <si>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</si>
  <si>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</si>
  <si>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</si>
  <si>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</si>
  <si>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</si>
  <si>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</si>
  <si>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</si>
  <si>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</si>
  <si>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</si>
  <si>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</si>
  <si>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</si>
  <si>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</si>
  <si>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</si>
  <si>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</si>
  <si>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</si>
  <si>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</si>
  <si>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</si>
  <si>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</si>
  <si>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</si>
  <si>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</si>
  <si>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</si>
  <si>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</si>
  <si>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</si>
  <si>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</si>
  <si>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</si>
  <si>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</si>
  <si>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</si>
  <si>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</si>
  <si>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</si>
  <si>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</si>
  <si>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</si>
  <si>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</si>
  <si>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</si>
  <si>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</si>
  <si>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</si>
  <si>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</si>
  <si>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</si>
  <si>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</si>
  <si>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</si>
  <si>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</si>
  <si>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</si>
  <si>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</si>
  <si>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</si>
  <si>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</si>
  <si>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</si>
  <si>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</si>
  <si>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</si>
  <si>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</si>
  <si>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</si>
  <si>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</si>
  <si>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</si>
  <si>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</si>
  <si>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</si>
  <si>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</si>
  <si>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</si>
  <si>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</si>
  <si>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</si>
  <si>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</si>
  <si>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</si>
  <si>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</si>
  <si>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</si>
  <si>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</si>
  <si>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</si>
  <si>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</si>
  <si>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</si>
  <si>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</si>
  <si>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</si>
  <si>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</si>
  <si>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</si>
  <si>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</si>
  <si>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</si>
  <si>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</si>
  <si>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</si>
  <si>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</si>
  <si>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</si>
  <si>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</si>
  <si>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</si>
  <si>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</si>
  <si>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</si>
  <si>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</si>
  <si>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</si>
  <si>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</si>
  <si>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</si>
  <si>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</si>
  <si>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</si>
  <si>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</si>
  <si>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</si>
  <si>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</si>
  <si>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</si>
  <si>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</si>
  <si>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</si>
  <si>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</si>
  <si>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</si>
  <si>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</si>
  <si>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</si>
  <si>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</si>
  <si>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</si>
  <si>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</si>
  <si>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</si>
  <si>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</si>
  <si>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</si>
  <si>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</si>
  <si>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</si>
  <si>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</si>
  <si>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</si>
  <si>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</si>
  <si>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</si>
  <si>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</si>
  <si>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</si>
  <si>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</si>
  <si>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</si>
  <si>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</si>
  <si>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</si>
  <si>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</si>
  <si>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</si>
  <si>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</si>
  <si>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</si>
  <si>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</si>
  <si>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</si>
  <si>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</si>
  <si>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</si>
  <si>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</si>
  <si>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</si>
  <si>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</si>
  <si>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</si>
  <si>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</si>
  <si>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</si>
  <si>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</si>
  <si>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</si>
  <si>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</si>
  <si>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</si>
  <si>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</si>
  <si>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</si>
  <si>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</si>
  <si>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</si>
  <si>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</si>
  <si>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</si>
  <si>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</si>
  <si>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</si>
  <si>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</si>
  <si>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</si>
  <si>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</si>
  <si>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</si>
  <si>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</si>
  <si>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</si>
  <si>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</si>
  <si>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</si>
  <si>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</si>
  <si>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</si>
  <si>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</si>
  <si>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</si>
  <si>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</si>
  <si>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</si>
  <si>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</si>
  <si>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</si>
  <si>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</si>
  <si>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</si>
  <si>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</si>
  <si>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</si>
  <si>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</si>
  <si>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</si>
  <si>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</si>
  <si>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</si>
  <si>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</si>
  <si>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</si>
  <si>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</si>
  <si>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</si>
  <si>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</si>
  <si>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</si>
  <si>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</si>
  <si>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</si>
  <si>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</si>
  <si>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</si>
  <si>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</si>
  <si>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</si>
  <si>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</si>
  <si>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</si>
  <si>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</si>
  <si>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</si>
  <si>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</si>
  <si>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</si>
  <si>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</si>
  <si>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</si>
  <si>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</si>
  <si>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</si>
  <si>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</si>
  <si>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</si>
  <si>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</si>
  <si>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</si>
  <si>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</si>
  <si>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</si>
  <si>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</si>
  <si>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</si>
  <si>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</si>
  <si>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</si>
  <si>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</si>
  <si>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</si>
  <si>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</si>
  <si>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</si>
  <si>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</si>
  <si>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</si>
  <si>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</si>
  <si>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</si>
  <si>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</si>
  <si>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</si>
  <si>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</si>
  <si>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</si>
  <si>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</si>
  <si>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</si>
  <si>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</si>
  <si>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</si>
  <si>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</si>
  <si>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</si>
  <si>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</si>
  <si>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</si>
  <si>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</si>
  <si>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</si>
  <si>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</si>
  <si>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</si>
  <si>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</si>
  <si>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</si>
  <si>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</si>
  <si>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</si>
  <si>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</si>
  <si>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</si>
  <si>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</si>
  <si>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</si>
  <si>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</si>
  <si>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</si>
  <si>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</si>
  <si>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</si>
  <si>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</si>
  <si>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</si>
  <si>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</si>
  <si>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</si>
  <si>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</si>
  <si>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</si>
  <si>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</si>
  <si>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</si>
  <si>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</si>
  <si>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</si>
  <si>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</si>
  <si>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</si>
  <si>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</si>
  <si>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</si>
  <si>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</si>
  <si>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</si>
  <si>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</si>
  <si>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</si>
  <si>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</si>
  <si>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</si>
  <si>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</si>
  <si>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</si>
  <si>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</si>
  <si>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</si>
  <si>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</si>
  <si>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</si>
  <si>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</si>
  <si>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</si>
  <si>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</si>
  <si>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</si>
  <si>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</si>
  <si>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</si>
  <si>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</si>
  <si>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</si>
  <si>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</si>
  <si>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</si>
  <si>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</si>
  <si>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</si>
  <si>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</si>
  <si>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</si>
  <si>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</si>
  <si>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</si>
  <si>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</si>
  <si>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</si>
  <si>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</si>
  <si>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</si>
  <si>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</si>
  <si>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</si>
  <si>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</si>
  <si>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</si>
  <si>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</si>
  <si>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</si>
  <si>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</si>
  <si>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</si>
  <si>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</si>
  <si>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</si>
  <si>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</si>
  <si>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</si>
  <si>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</si>
  <si>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</si>
  <si>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</si>
  <si>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</si>
  <si>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</si>
  <si>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</si>
  <si>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</si>
  <si>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</si>
  <si>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</si>
  <si>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</si>
  <si>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</si>
  <si>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</si>
  <si>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</si>
  <si>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</si>
  <si>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</si>
  <si>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</si>
  <si>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</si>
  <si>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</si>
  <si>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</si>
  <si>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</si>
  <si>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</si>
  <si>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</si>
  <si>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</si>
  <si>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</si>
  <si>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</si>
  <si>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</si>
  <si>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</si>
  <si>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</si>
  <si>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</si>
  <si>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</si>
  <si>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</si>
  <si>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</si>
  <si>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</si>
  <si>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</si>
  <si>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</si>
  <si>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</si>
  <si>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</si>
  <si>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</si>
  <si>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</si>
  <si>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</si>
  <si>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</si>
  <si>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</si>
  <si>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</si>
  <si>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</si>
  <si>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</si>
  <si>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</si>
  <si>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</si>
  <si>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</si>
  <si>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</si>
  <si>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</si>
  <si>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</si>
  <si>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</si>
  <si>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</si>
  <si>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</si>
  <si>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</si>
  <si>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</si>
  <si>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</si>
  <si>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</si>
  <si>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</si>
  <si>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</si>
  <si>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</si>
  <si>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</si>
  <si>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</si>
  <si>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</si>
  <si>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</si>
  <si>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</si>
  <si>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</si>
  <si>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</si>
  <si>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</si>
  <si>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</si>
  <si>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</si>
  <si>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</si>
  <si>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</si>
  <si>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</si>
  <si>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</si>
  <si>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</si>
  <si>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</si>
  <si>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</si>
  <si>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</si>
  <si>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</si>
  <si>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</si>
  <si>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</si>
  <si>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</si>
  <si>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</si>
  <si>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</si>
  <si>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</si>
  <si>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</si>
  <si>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</si>
  <si>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</si>
  <si>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</si>
  <si>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</si>
  <si>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</si>
  <si>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</si>
  <si>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</si>
  <si>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</si>
  <si>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</si>
  <si>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</si>
  <si>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</si>
  <si>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</si>
  <si>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</si>
  <si>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</si>
  <si>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</si>
  <si>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</si>
  <si>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</si>
  <si>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</si>
  <si>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</si>
  <si>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</si>
  <si>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</si>
  <si>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</si>
  <si>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</si>
  <si>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</si>
  <si>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</si>
  <si>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</si>
  <si>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</si>
  <si>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</si>
  <si>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</si>
  <si>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</si>
  <si>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</si>
  <si>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</si>
  <si>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</si>
  <si>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</si>
  <si>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</si>
  <si>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</si>
  <si>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</si>
  <si>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</si>
  <si>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</si>
  <si>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</si>
  <si>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</si>
  <si>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</si>
  <si>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</si>
  <si>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</si>
  <si>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</si>
  <si>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</si>
  <si>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</si>
  <si>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</si>
  <si>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</si>
  <si>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</si>
  <si>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</si>
  <si>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</si>
  <si>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</si>
  <si>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</si>
  <si>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</si>
  <si>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</si>
  <si>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</si>
  <si>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</si>
  <si>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</si>
  <si>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</si>
  <si>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</si>
  <si>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</si>
  <si>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</si>
  <si>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</si>
  <si>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</si>
  <si>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</si>
  <si>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</si>
  <si>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</si>
  <si>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</si>
  <si>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</si>
  <si>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</si>
  <si>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</si>
  <si>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</si>
  <si>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</si>
  <si>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</si>
  <si>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</si>
  <si>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</si>
  <si>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</si>
  <si>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</si>
  <si>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</si>
  <si>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</si>
  <si>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</si>
  <si>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</si>
  <si>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</si>
  <si>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</si>
  <si>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</si>
  <si>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</si>
  <si>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</si>
  <si>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</si>
  <si>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</si>
  <si>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</si>
  <si>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</si>
  <si>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</si>
  <si>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</si>
  <si>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</si>
  <si>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</si>
  <si>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</si>
  <si>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</si>
  <si>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</si>
  <si>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</si>
  <si>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</si>
  <si>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</si>
  <si>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</si>
  <si>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</si>
  <si>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</si>
  <si>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</si>
  <si>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</si>
  <si>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</si>
  <si>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</si>
  <si>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</si>
  <si>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</si>
  <si>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</si>
  <si>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</si>
  <si>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</si>
  <si>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</si>
  <si>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</si>
  <si>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</si>
  <si>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</si>
  <si>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</si>
  <si>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</si>
  <si>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</si>
  <si>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</si>
  <si>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</si>
  <si>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</si>
  <si>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</si>
  <si>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</si>
  <si>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</si>
  <si>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</si>
  <si>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</si>
  <si>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</si>
  <si>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</si>
  <si>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</si>
  <si>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</si>
  <si>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</si>
  <si>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</si>
  <si>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</si>
  <si>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</si>
  <si>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</si>
  <si>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</si>
  <si>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</si>
  <si>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</si>
  <si>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</si>
  <si>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</si>
  <si>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</si>
  <si>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</si>
  <si>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</si>
  <si>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</si>
  <si>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</si>
  <si>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</si>
  <si>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</si>
  <si>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</si>
  <si>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</si>
  <si>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</si>
  <si>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</si>
  <si>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</si>
  <si>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</si>
  <si>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</si>
  <si>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</si>
  <si>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</si>
  <si>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</si>
  <si>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</si>
  <si>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</si>
  <si>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</si>
  <si>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</si>
  <si>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</si>
  <si>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</si>
  <si>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</si>
  <si>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</si>
  <si>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</si>
  <si>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</si>
  <si>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</si>
  <si>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</si>
  <si>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</si>
  <si>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</si>
  <si>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</si>
  <si>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</si>
  <si>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</si>
  <si>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</si>
  <si>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</si>
  <si>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</si>
  <si>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</si>
  <si>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</si>
  <si>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</si>
  <si>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</si>
  <si>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</si>
  <si>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</si>
  <si>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</si>
  <si>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</si>
  <si>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</si>
  <si>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</si>
  <si>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</si>
  <si>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</si>
  <si>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</si>
  <si>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</si>
  <si>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</si>
  <si>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</si>
  <si>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</si>
  <si>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</si>
  <si>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</si>
  <si>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</si>
  <si>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</si>
  <si>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</si>
  <si>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</si>
  <si>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</si>
  <si>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</si>
  <si>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</si>
  <si>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</si>
  <si>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</si>
  <si>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</si>
  <si>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</si>
  <si>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</si>
  <si>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</si>
  <si>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</si>
  <si>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</si>
  <si>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</si>
  <si>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</si>
  <si>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</si>
  <si>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</si>
  <si>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</si>
  <si>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</si>
  <si>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</si>
  <si>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</si>
  <si>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</si>
  <si>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</si>
  <si>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</si>
  <si>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</si>
  <si>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</si>
  <si>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</si>
  <si>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</si>
  <si>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</si>
  <si>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</si>
  <si>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</si>
  <si>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</si>
  <si>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</si>
  <si>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</si>
  <si>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</si>
  <si>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</si>
  <si>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</si>
  <si>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</si>
  <si>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</si>
  <si>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</si>
  <si>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</si>
  <si>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</si>
  <si>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</si>
  <si>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</si>
  <si>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</si>
  <si>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</si>
  <si>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</si>
  <si>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</si>
  <si>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</si>
  <si>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</si>
  <si>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</si>
  <si>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</si>
  <si>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</si>
  <si>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</si>
  <si>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</si>
  <si>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</si>
  <si>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</si>
  <si>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</si>
  <si>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</si>
  <si>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</si>
  <si>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</si>
  <si>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</si>
  <si>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</si>
  <si>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</si>
  <si>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</si>
  <si>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</si>
  <si>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</si>
  <si>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</si>
  <si>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</si>
  <si>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</si>
  <si>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</si>
  <si>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</si>
  <si>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</si>
  <si>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</si>
  <si>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</si>
  <si>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</si>
  <si>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</si>
  <si>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</si>
  <si>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</si>
  <si>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</si>
  <si>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</si>
  <si>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</si>
  <si>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</si>
  <si>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</si>
  <si>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</si>
  <si>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</si>
  <si>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</si>
  <si>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</si>
  <si>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</si>
  <si>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</si>
  <si>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</si>
  <si>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</si>
  <si>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</si>
  <si>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</si>
  <si>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</si>
  <si>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</si>
  <si>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</si>
  <si>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</si>
  <si>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</si>
  <si>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</si>
  <si>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</si>
  <si>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</si>
  <si>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</si>
  <si>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</si>
  <si>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</si>
  <si>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</si>
  <si>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</si>
  <si>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</si>
  <si>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</si>
  <si>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</si>
  <si>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</si>
  <si>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</si>
  <si>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</si>
  <si>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</si>
  <si>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</si>
  <si>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</si>
  <si>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</si>
  <si>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</si>
  <si>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</si>
  <si>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</si>
  <si>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</si>
  <si>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</si>
  <si>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</si>
  <si>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</si>
  <si>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</si>
  <si>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</si>
  <si>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</si>
  <si>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</si>
  <si>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</si>
  <si>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</si>
  <si>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</si>
  <si>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</si>
  <si>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</si>
  <si>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</si>
  <si>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</si>
  <si>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</si>
  <si>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</si>
  <si>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</si>
  <si>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</si>
  <si>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</si>
  <si>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</si>
  <si>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</si>
  <si>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</si>
  <si>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</si>
  <si>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</si>
  <si>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</si>
  <si>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</si>
  <si>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</si>
  <si>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</si>
  <si>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</si>
  <si>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</si>
  <si>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</si>
  <si>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</si>
  <si>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</si>
  <si>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</si>
  <si>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</si>
  <si>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</si>
  <si>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</si>
  <si>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</si>
  <si>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</si>
  <si>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</si>
  <si>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</si>
  <si>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</si>
  <si>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</si>
  <si>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</si>
  <si>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</si>
  <si>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</si>
  <si>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</si>
  <si>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</si>
  <si>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</si>
  <si>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</si>
  <si>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</si>
  <si>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</si>
  <si>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</si>
  <si>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</si>
  <si>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</si>
  <si>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</si>
  <si>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</si>
  <si>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</si>
  <si>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</si>
  <si>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</si>
  <si>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</si>
  <si>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</si>
  <si>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</si>
  <si>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</si>
  <si>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</si>
  <si>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</si>
  <si>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</si>
  <si>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</si>
  <si>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</si>
  <si>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</si>
  <si>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</si>
  <si>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</si>
  <si>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</si>
  <si>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</si>
  <si>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</si>
  <si>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</si>
  <si>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</si>
  <si>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</si>
  <si>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</si>
  <si>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</si>
  <si>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</si>
  <si>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</si>
  <si>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</si>
  <si>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</si>
  <si>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</si>
  <si>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</si>
  <si>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</si>
  <si>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</si>
  <si>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</si>
  <si>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</si>
  <si>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</si>
  <si>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</si>
  <si>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</si>
  <si>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</si>
  <si>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</si>
  <si>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</si>
  <si>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</si>
  <si>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</si>
  <si>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</si>
  <si>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</si>
  <si>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</si>
  <si>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</si>
  <si>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</si>
  <si>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</si>
  <si>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</si>
  <si>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</si>
  <si>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</si>
  <si>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</si>
  <si>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</si>
  <si>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</si>
  <si>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</si>
  <si>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</si>
  <si>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</si>
  <si>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</si>
  <si>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</si>
  <si>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</si>
  <si>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</si>
  <si>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</si>
  <si>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</si>
  <si>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</si>
  <si>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</si>
  <si>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</si>
  <si>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</si>
  <si>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</si>
  <si>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</si>
  <si>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</si>
  <si>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</si>
  <si>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</si>
  <si>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</si>
  <si>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</si>
  <si>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</si>
  <si>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</si>
  <si>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</si>
  <si>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</si>
  <si>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</si>
  <si>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</si>
  <si>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</si>
  <si>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</si>
  <si>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</si>
  <si>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</si>
  <si>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</si>
  <si>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</si>
  <si>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</si>
  <si>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</si>
  <si>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</si>
  <si>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</si>
  <si>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</si>
  <si>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</si>
  <si>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</si>
  <si>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</si>
  <si>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</si>
  <si>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</si>
  <si>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</si>
  <si>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</si>
  <si>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</si>
  <si>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</si>
  <si>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</si>
  <si>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</si>
  <si>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</si>
  <si>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</si>
  <si>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</si>
  <si>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</si>
  <si>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</si>
  <si>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</si>
  <si>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</si>
  <si>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</si>
  <si>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</si>
  <si>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</si>
  <si>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</si>
  <si>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</si>
  <si>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</si>
  <si>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</si>
  <si>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</si>
  <si>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</si>
  <si>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</si>
  <si>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</si>
  <si>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</si>
  <si>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</si>
  <si>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</si>
  <si>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</si>
  <si>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</si>
  <si>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</si>
  <si>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</si>
  <si>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</si>
  <si>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</si>
  <si>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</si>
  <si>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</si>
  <si>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</si>
  <si>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</si>
  <si>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</si>
  <si>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</si>
  <si>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</si>
  <si>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</si>
  <si>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</si>
  <si>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</si>
  <si>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</si>
  <si>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</si>
  <si>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</si>
  <si>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</si>
  <si>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</si>
  <si>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</si>
  <si>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</si>
  <si>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</si>
  <si>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</si>
  <si>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</si>
  <si>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</si>
  <si>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</si>
  <si>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</si>
  <si>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</si>
  <si>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</si>
  <si>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</si>
  <si>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</si>
  <si>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</si>
  <si>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</si>
  <si>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</si>
  <si>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</si>
  <si>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</si>
  <si>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</si>
  <si>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</si>
  <si>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</si>
  <si>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</si>
  <si>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</si>
  <si>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</si>
  <si>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</si>
  <si>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</si>
  <si>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</si>
  <si>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</si>
  <si>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</si>
  <si>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</si>
  <si>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</si>
  <si>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</si>
  <si>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</si>
  <si>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</si>
  <si>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</si>
  <si>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</si>
  <si>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</si>
  <si>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</si>
  <si>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</si>
  <si>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</si>
  <si>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</si>
  <si>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</si>
  <si>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</si>
  <si>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</si>
  <si>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</si>
  <si>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</si>
  <si>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</si>
  <si>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</si>
  <si>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</si>
  <si>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</si>
  <si>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</si>
  <si>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</si>
  <si>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</si>
  <si>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</si>
  <si>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</si>
  <si>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</si>
  <si>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</si>
  <si>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</si>
  <si>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</si>
  <si>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</si>
  <si>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</si>
  <si>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</si>
  <si>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</si>
  <si>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</si>
  <si>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</si>
  <si>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</si>
  <si>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</si>
  <si>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</si>
  <si>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</si>
  <si>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</si>
  <si>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</si>
  <si>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</si>
  <si>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</si>
  <si>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</si>
  <si>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</si>
  <si>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</si>
  <si>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</si>
  <si>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</si>
  <si>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</si>
  <si>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</si>
  <si>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</si>
  <si>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</si>
  <si>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</si>
  <si>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</si>
  <si>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</si>
  <si>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</si>
  <si>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</si>
  <si>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</si>
  <si>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</si>
  <si>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</si>
  <si>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</si>
  <si>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</si>
  <si>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</si>
  <si>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</si>
  <si>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</si>
  <si>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</si>
  <si>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</si>
  <si>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</si>
  <si>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</si>
  <si>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</si>
  <si>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</si>
  <si>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</si>
  <si>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</si>
  <si>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</si>
  <si>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</si>
  <si>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</si>
  <si>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</si>
  <si>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</si>
  <si>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</si>
  <si>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</si>
  <si>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</si>
  <si>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</si>
  <si>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</si>
  <si>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</si>
  <si>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</si>
  <si>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</si>
  <si>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</si>
  <si>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</si>
  <si>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</si>
  <si>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</si>
  <si>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</si>
  <si>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</si>
  <si>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</si>
  <si>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</si>
  <si>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</si>
  <si>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</si>
  <si>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</si>
  <si>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</si>
  <si>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</si>
  <si>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</si>
  <si>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</si>
  <si>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</si>
  <si>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</si>
  <si>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</si>
  <si>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</si>
  <si>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</si>
  <si>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</si>
  <si>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</si>
  <si>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</si>
  <si>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</si>
  <si>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</si>
  <si>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</si>
  <si>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</si>
  <si>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</si>
  <si>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</si>
  <si>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</si>
  <si>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</si>
  <si>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</si>
  <si>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</si>
  <si>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</si>
  <si>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</si>
  <si>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</si>
  <si>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</si>
  <si>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</si>
  <si>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</si>
  <si>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</si>
  <si>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</si>
  <si>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</si>
  <si>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</si>
  <si>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</si>
  <si>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</si>
  <si>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</si>
  <si>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</si>
  <si>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</si>
  <si>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</si>
  <si>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</si>
  <si>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</si>
  <si>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</si>
  <si>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</si>
  <si>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</si>
  <si>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</si>
  <si>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</si>
  <si>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</si>
  <si>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</si>
  <si>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</si>
  <si>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</si>
  <si>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</si>
  <si>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</si>
  <si>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</si>
  <si>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</si>
  <si>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</si>
  <si>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</si>
  <si>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</si>
  <si>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</si>
  <si>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</si>
  <si>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</si>
  <si>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</si>
  <si>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</si>
  <si>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</si>
  <si>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</si>
  <si>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</si>
  <si>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</si>
  <si>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</si>
  <si>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</si>
  <si>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</si>
  <si>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</si>
  <si>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</si>
  <si>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</si>
  <si>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</si>
  <si>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</si>
  <si>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</si>
  <si>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</si>
  <si>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</si>
  <si>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</si>
  <si>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</si>
  <si>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</si>
  <si>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</si>
  <si>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</si>
  <si>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</si>
  <si>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</si>
  <si>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</si>
  <si>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</si>
  <si>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</si>
  <si>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</si>
  <si>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</si>
  <si>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</si>
  <si>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</si>
  <si>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</si>
  <si>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</si>
  <si>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</si>
  <si>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</si>
  <si>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</si>
  <si>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</si>
  <si>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</si>
  <si>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</si>
  <si>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</si>
  <si>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</si>
  <si>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</si>
  <si>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</si>
  <si>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</si>
  <si>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</si>
  <si>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</si>
  <si>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</si>
  <si>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</si>
  <si>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</si>
  <si>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</si>
  <si>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</si>
  <si>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</si>
  <si>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</si>
  <si>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</si>
  <si>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</si>
  <si>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</si>
  <si>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</si>
  <si>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</si>
  <si>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</si>
  <si>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</si>
  <si>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</si>
  <si>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</si>
  <si>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</si>
  <si>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</si>
  <si>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</si>
  <si>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</si>
  <si>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</si>
  <si>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</si>
  <si>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</si>
  <si>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</si>
  <si>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</si>
  <si>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</si>
  <si>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</si>
  <si>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</si>
  <si>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</si>
  <si>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</si>
  <si>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</si>
  <si>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</si>
  <si>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</si>
  <si>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</si>
  <si>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</si>
  <si>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</si>
  <si>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</si>
  <si>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</si>
  <si>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</si>
  <si>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</si>
  <si>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</si>
  <si>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</si>
  <si>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</si>
  <si>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</si>
  <si>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</si>
  <si>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</si>
  <si>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</si>
  <si>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</si>
  <si>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</si>
  <si>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</si>
  <si>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</si>
  <si>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</si>
  <si>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</si>
  <si>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</si>
  <si>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</si>
  <si>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</si>
  <si>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</si>
  <si>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</si>
  <si>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</si>
  <si>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</si>
  <si>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</si>
  <si>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</si>
  <si>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</si>
  <si>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</si>
  <si>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</si>
  <si>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</si>
  <si>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</si>
  <si>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</si>
  <si>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</si>
  <si>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</si>
  <si>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</si>
  <si>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</si>
  <si>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</si>
  <si>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</si>
  <si>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</si>
  <si>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</si>
  <si>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</si>
  <si>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</si>
  <si>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</si>
  <si>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</si>
  <si>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</si>
  <si>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</si>
  <si>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</si>
  <si>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</si>
  <si>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</si>
  <si>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</si>
  <si>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</si>
  <si>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</si>
  <si>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</si>
  <si>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</si>
  <si>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</si>
  <si>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</si>
  <si>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</si>
  <si>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</si>
  <si>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</si>
  <si>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</si>
  <si>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</si>
  <si>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</si>
  <si>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</si>
  <si>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</si>
  <si>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</si>
  <si>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</si>
  <si>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</si>
  <si>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</si>
  <si>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</si>
  <si>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</si>
  <si>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</si>
  <si>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</si>
  <si>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</si>
  <si>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</si>
  <si>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</si>
  <si>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</si>
  <si>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</si>
  <si>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</si>
  <si>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</si>
  <si>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</si>
  <si>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</si>
  <si>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</si>
  <si>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</si>
  <si>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</si>
  <si>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</si>
  <si>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</si>
  <si>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</si>
  <si>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</si>
  <si>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</si>
  <si>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</si>
  <si>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</si>
  <si>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</si>
  <si>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</si>
  <si>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</si>
  <si>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</si>
  <si>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</si>
  <si>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</si>
  <si>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</si>
  <si>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</si>
  <si>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</si>
  <si>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</si>
  <si>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</si>
  <si>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</si>
  <si>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</si>
  <si>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</si>
  <si>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</si>
  <si>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</si>
  <si>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</si>
  <si>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</si>
  <si>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</si>
  <si>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</si>
  <si>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</si>
  <si>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</si>
  <si>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</si>
  <si>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</si>
  <si>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</si>
  <si>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</si>
  <si>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</si>
  <si>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</si>
  <si>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</si>
  <si>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</si>
  <si>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</si>
  <si>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</si>
  <si>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</si>
  <si>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</si>
  <si>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</si>
  <si>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</si>
  <si>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</si>
  <si>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</si>
  <si>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</si>
  <si>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</si>
  <si>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</si>
  <si>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</si>
  <si>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</si>
  <si>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</si>
  <si>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</si>
  <si>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</si>
  <si>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</si>
  <si>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</si>
  <si>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</si>
  <si>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</si>
  <si>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</si>
  <si>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</si>
  <si>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</si>
  <si>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</si>
  <si>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</si>
  <si>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</si>
  <si>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</si>
  <si>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</si>
  <si>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</si>
  <si>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</si>
  <si>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</si>
  <si>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</si>
  <si>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</si>
  <si>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</si>
  <si>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</si>
  <si>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</si>
  <si>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</si>
  <si>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</si>
  <si>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</si>
  <si>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</si>
  <si>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</si>
  <si>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</si>
  <si>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</si>
  <si>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</si>
  <si>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</si>
  <si>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</si>
  <si>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</si>
  <si>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</si>
  <si>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</si>
  <si>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</si>
  <si>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</si>
  <si>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</si>
  <si>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</si>
  <si>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</si>
  <si>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</si>
  <si>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</si>
  <si>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</si>
  <si>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</si>
  <si>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</si>
  <si>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</si>
  <si>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</si>
  <si>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</si>
  <si>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</si>
  <si>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</si>
  <si>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</si>
  <si>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</si>
  <si>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</si>
  <si>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</si>
  <si>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</si>
  <si>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</si>
  <si>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</si>
  <si>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</si>
  <si>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</si>
  <si>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</si>
  <si>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</si>
  <si>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</si>
  <si>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</si>
  <si>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</si>
  <si>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</si>
  <si>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</si>
  <si>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</si>
  <si>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</si>
  <si>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</si>
  <si>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</si>
  <si>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</si>
  <si>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</si>
  <si>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</si>
  <si>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</si>
  <si>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</si>
  <si>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</si>
  <si>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</si>
  <si>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</si>
  <si>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</si>
  <si>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</si>
  <si>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</si>
  <si>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</si>
  <si>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</si>
  <si>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</si>
  <si>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</si>
  <si>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</si>
  <si>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</si>
  <si>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</si>
  <si>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</si>
  <si>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</si>
  <si>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</si>
  <si>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</si>
  <si>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</si>
  <si>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</si>
  <si>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</si>
  <si>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</si>
  <si>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</si>
  <si>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</si>
  <si>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</si>
  <si>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</si>
  <si>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</si>
  <si>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</si>
  <si>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</si>
  <si>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</si>
  <si>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</si>
  <si>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</si>
  <si>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</si>
  <si>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</si>
  <si>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</si>
  <si>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</si>
  <si>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</si>
  <si>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</si>
  <si>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</si>
  <si>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</si>
  <si>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</si>
  <si>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</si>
  <si>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</si>
  <si>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</si>
  <si>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</si>
  <si>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</si>
  <si>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</si>
  <si>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</si>
  <si>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</si>
  <si>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</si>
  <si>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</si>
  <si>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</si>
  <si>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</si>
  <si>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</si>
  <si>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</si>
  <si>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</si>
  <si>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</si>
  <si>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</si>
  <si>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</si>
  <si>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</si>
  <si>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</si>
  <si>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</si>
  <si>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</si>
  <si>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</si>
  <si>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</si>
  <si>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</si>
  <si>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</si>
  <si>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</si>
  <si>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</si>
  <si>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</si>
  <si>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</si>
  <si>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</si>
  <si>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</si>
  <si>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</si>
  <si>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</si>
  <si>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</si>
  <si>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</si>
  <si>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</si>
  <si>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</si>
  <si>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</si>
  <si>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</si>
  <si>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</si>
  <si>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</si>
  <si>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</si>
  <si>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</si>
  <si>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</si>
  <si>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</si>
  <si>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</si>
  <si>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</si>
  <si>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</si>
  <si>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</si>
  <si>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</si>
  <si>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</si>
  <si>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</si>
  <si>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</si>
  <si>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</si>
  <si>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</si>
  <si>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</si>
  <si>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</si>
  <si>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</si>
  <si>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</si>
  <si>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</si>
  <si>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</si>
  <si>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</si>
  <si>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</si>
  <si>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</si>
  <si>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</si>
  <si>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</si>
  <si>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</si>
  <si>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</si>
  <si>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</si>
  <si>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</si>
  <si>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</si>
  <si>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</si>
  <si>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</si>
  <si>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</si>
  <si>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</si>
  <si>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</si>
  <si>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</si>
  <si>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</si>
  <si>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</si>
  <si>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</si>
  <si>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</si>
  <si>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</si>
  <si>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</si>
  <si>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</si>
  <si>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</si>
  <si>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</si>
  <si>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</si>
  <si>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</si>
  <si>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</si>
  <si>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</si>
  <si>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</si>
  <si>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</si>
  <si>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</si>
  <si>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</si>
  <si>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</si>
  <si>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</si>
  <si>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</si>
  <si>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</si>
  <si>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</si>
  <si>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</si>
  <si>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</si>
  <si>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</si>
  <si>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</si>
  <si>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</si>
  <si>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</si>
  <si>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</si>
  <si>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</si>
  <si>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</si>
  <si>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</si>
  <si>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</si>
  <si>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</si>
  <si>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</si>
  <si>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</si>
  <si>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</si>
  <si>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</si>
  <si>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</si>
  <si>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</si>
  <si>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</si>
  <si>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</si>
  <si>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</si>
  <si>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</si>
  <si>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</si>
  <si>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</si>
  <si>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</si>
  <si>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</si>
  <si>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</si>
  <si>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</si>
  <si>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</si>
  <si>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</si>
  <si>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</si>
  <si>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</si>
  <si>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</si>
  <si>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</si>
  <si>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</si>
  <si>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</si>
  <si>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</si>
  <si>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</si>
  <si>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</si>
  <si>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</si>
  <si>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</si>
  <si>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</si>
  <si>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</si>
  <si>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</si>
  <si>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</si>
  <si>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</si>
  <si>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</si>
  <si>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</si>
  <si>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</si>
  <si>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</si>
  <si>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</si>
  <si>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</si>
  <si>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</si>
  <si>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</si>
  <si>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</si>
  <si>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</si>
  <si>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</si>
  <si>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</si>
  <si>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</si>
  <si>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</si>
  <si>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</si>
  <si>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</si>
  <si>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</si>
  <si>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</si>
  <si>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</si>
  <si>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</si>
  <si>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</si>
  <si>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</si>
  <si>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</si>
  <si>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</si>
  <si>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</si>
  <si>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</si>
  <si>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</si>
  <si>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</si>
  <si>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</si>
  <si>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</si>
  <si>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</si>
  <si>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</si>
  <si>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</si>
  <si>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</si>
  <si>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</si>
  <si>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</si>
  <si>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</si>
  <si>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</si>
  <si>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</si>
  <si>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</si>
  <si>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</si>
  <si>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</si>
  <si>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</si>
  <si>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</si>
  <si>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</si>
  <si>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</si>
  <si>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</si>
  <si>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</si>
  <si>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</si>
  <si>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</si>
  <si>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</si>
  <si>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</si>
  <si>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</si>
  <si>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</si>
  <si>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</si>
  <si>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</si>
  <si>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</si>
  <si>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</si>
  <si>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</si>
  <si>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</si>
  <si>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</si>
  <si>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</si>
  <si>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</si>
  <si>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</si>
  <si>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</si>
  <si>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</si>
  <si>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</si>
  <si>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</si>
  <si>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</si>
  <si>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</si>
  <si>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</si>
  <si>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</si>
  <si>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</si>
  <si>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</si>
  <si>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</si>
  <si>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</si>
  <si>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</si>
  <si>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</si>
  <si>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</si>
  <si>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</si>
  <si>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</si>
  <si>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</si>
  <si>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</si>
  <si>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</si>
  <si>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</si>
  <si>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</si>
  <si>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</si>
  <si>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</si>
  <si>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</si>
  <si>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</si>
  <si>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</si>
  <si>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</si>
  <si>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</si>
  <si>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</si>
  <si>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</si>
  <si>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</si>
  <si>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</si>
  <si>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</si>
  <si>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</si>
  <si>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</si>
  <si>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</si>
  <si>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</si>
  <si>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</si>
  <si>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</si>
  <si>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</si>
  <si>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</si>
  <si>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</si>
  <si>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</si>
  <si>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</si>
  <si>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</si>
  <si>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</si>
  <si>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</si>
  <si>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</si>
  <si>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</si>
  <si>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</si>
  <si>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</si>
  <si>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</si>
  <si>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</si>
  <si>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</si>
  <si>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</si>
  <si>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</si>
  <si>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</si>
  <si>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</si>
  <si>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</si>
  <si>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</si>
  <si>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</si>
  <si>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</si>
  <si>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</si>
  <si>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</si>
  <si>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</si>
  <si>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</si>
  <si>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</si>
  <si>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</si>
  <si>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</si>
  <si>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</si>
  <si>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</si>
  <si>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</si>
  <si>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</si>
  <si>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</si>
  <si>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</si>
  <si>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</si>
  <si>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</si>
  <si>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</si>
  <si>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</si>
  <si>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</si>
  <si>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</si>
  <si>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</si>
  <si>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</si>
  <si>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</si>
  <si>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</si>
  <si>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</si>
  <si>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</si>
  <si>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</si>
  <si>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</si>
  <si>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</si>
  <si>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</si>
  <si>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</si>
  <si>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</si>
  <si>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</si>
  <si>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</si>
  <si>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</si>
  <si>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</si>
  <si>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</si>
  <si>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</si>
  <si>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</si>
  <si>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</si>
  <si>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</si>
  <si>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</si>
  <si>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</si>
  <si>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</si>
  <si>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</si>
  <si>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</si>
  <si>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</si>
  <si>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</si>
  <si>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</si>
  <si>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</si>
  <si>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</si>
  <si>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</si>
  <si>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</si>
  <si>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</si>
  <si>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</si>
  <si>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</si>
  <si>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</si>
  <si>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</si>
  <si>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</si>
  <si>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</si>
  <si>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</si>
  <si>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</si>
  <si>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</si>
  <si>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</si>
  <si>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</si>
  <si>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</si>
  <si>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</si>
  <si>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</si>
  <si>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</si>
  <si>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</si>
  <si>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</si>
  <si>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</si>
  <si>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</si>
  <si>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</si>
  <si>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</si>
  <si>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</si>
  <si>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</si>
  <si>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</si>
  <si>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</si>
  <si>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</si>
  <si>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</si>
  <si>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</si>
  <si>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</si>
  <si>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</si>
  <si>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</si>
  <si>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</si>
  <si>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</si>
  <si>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</si>
  <si>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</si>
  <si>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</si>
  <si>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</si>
  <si>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</si>
  <si>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</si>
  <si>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</si>
  <si>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</si>
  <si>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</si>
  <si>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</si>
  <si>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</si>
  <si>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</si>
  <si>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</si>
  <si>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</si>
  <si>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</si>
  <si>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</si>
  <si>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</si>
  <si>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</si>
  <si>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</si>
  <si>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</si>
  <si>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</si>
  <si>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</si>
  <si>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</si>
  <si>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</si>
  <si>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</si>
  <si>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</si>
  <si>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</si>
  <si>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</si>
  <si>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</si>
  <si>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</si>
  <si>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</si>
  <si>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</si>
  <si>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</si>
  <si>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</si>
  <si>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</si>
  <si>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</si>
  <si>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</si>
  <si>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</si>
  <si>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</si>
  <si>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</si>
  <si>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</si>
  <si>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</si>
  <si>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</si>
  <si>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</si>
  <si>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</si>
  <si>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</si>
  <si>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</si>
  <si>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</si>
  <si>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</si>
  <si>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</si>
  <si>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</si>
  <si>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</si>
  <si>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</si>
  <si>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</si>
  <si>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</si>
  <si>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</si>
  <si>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</si>
  <si>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</si>
  <si>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</si>
  <si>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</si>
  <si>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</si>
  <si>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</si>
  <si>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</si>
  <si>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</si>
  <si>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</si>
  <si>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</si>
  <si>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</si>
  <si>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</si>
  <si>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</si>
  <si>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</si>
  <si>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</si>
  <si>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</si>
  <si>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</si>
  <si>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</si>
  <si>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</si>
  <si>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</si>
  <si>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</si>
  <si>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</si>
  <si>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</si>
  <si>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</si>
  <si>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</si>
  <si>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</si>
  <si>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</si>
  <si>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</si>
  <si>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</si>
  <si>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</si>
  <si>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</si>
  <si>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</si>
  <si>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</si>
  <si>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</si>
  <si>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</si>
  <si>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</si>
  <si>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</si>
  <si>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</si>
  <si>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</si>
  <si>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</si>
  <si>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</si>
  <si>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</si>
  <si>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</si>
  <si>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</si>
  <si>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</si>
  <si>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</si>
  <si>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</si>
  <si>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</si>
  <si>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</si>
  <si>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</si>
  <si>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</si>
  <si>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</si>
  <si>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</si>
  <si>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</si>
  <si>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</si>
  <si>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</si>
  <si>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</si>
  <si>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</si>
  <si>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</si>
  <si>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</si>
  <si>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</si>
  <si>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</si>
  <si>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</si>
  <si>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</si>
  <si>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</si>
  <si>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</si>
  <si>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</si>
  <si>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</si>
  <si>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</si>
  <si>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</si>
  <si>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</si>
  <si>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</si>
  <si>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</si>
  <si>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</si>
  <si>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</si>
  <si>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</si>
  <si>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</si>
  <si>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</si>
  <si>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</si>
  <si>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</si>
  <si>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</si>
  <si>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</si>
  <si>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</si>
  <si>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</si>
  <si>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</si>
  <si>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</si>
  <si>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</si>
  <si>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</si>
  <si>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</si>
  <si>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</si>
  <si>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</si>
  <si>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</si>
  <si>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</si>
  <si>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</si>
  <si>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</si>
  <si>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</si>
  <si>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</si>
  <si>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</si>
  <si>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</si>
  <si>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</si>
  <si>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</si>
  <si>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</si>
  <si>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</si>
  <si>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</si>
  <si>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</si>
  <si>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</si>
  <si>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</si>
  <si>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</si>
  <si>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</si>
  <si>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</si>
  <si>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</si>
  <si>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</si>
  <si>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</si>
  <si>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</si>
  <si>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</si>
  <si>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</si>
  <si>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</si>
  <si>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</si>
  <si>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</si>
  <si>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</si>
  <si>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</si>
  <si>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</si>
  <si>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</si>
  <si>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</si>
  <si>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</si>
  <si>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</si>
  <si>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</si>
  <si>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</si>
  <si>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</si>
  <si>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</si>
  <si>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</si>
  <si>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</si>
  <si>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</si>
  <si>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</si>
  <si>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</si>
  <si>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</si>
  <si>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</si>
  <si>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</si>
  <si>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</si>
  <si>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</si>
  <si>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</si>
  <si>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</si>
  <si>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</si>
  <si>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</si>
  <si>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</si>
  <si>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</si>
  <si>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</si>
  <si>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</si>
  <si>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</si>
  <si>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</si>
  <si>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</si>
  <si>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</si>
  <si>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</si>
  <si>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</si>
  <si>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</si>
  <si>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</si>
  <si>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</si>
  <si>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</si>
  <si>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</si>
  <si>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</si>
  <si>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</si>
  <si>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</si>
  <si>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</si>
  <si>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</si>
  <si>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</si>
  <si>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</si>
  <si>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</si>
  <si>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</si>
  <si>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</si>
  <si>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</si>
  <si>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</si>
  <si>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</si>
  <si>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</si>
  <si>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</si>
  <si>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</si>
  <si>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</si>
  <si>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</si>
  <si>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</si>
  <si>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</si>
  <si>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</si>
  <si>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</si>
  <si>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</si>
  <si>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</si>
  <si>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</si>
  <si>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</si>
  <si>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</si>
  <si>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</si>
  <si>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</si>
  <si>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</si>
  <si>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</si>
  <si>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</si>
  <si>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</si>
  <si>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</si>
  <si>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</si>
  <si>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</si>
  <si>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</si>
  <si>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</si>
  <si>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</si>
  <si>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</si>
  <si>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</si>
  <si>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</si>
  <si>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</si>
  <si>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</si>
  <si>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</si>
  <si>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</si>
  <si>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</si>
  <si>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</si>
  <si>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</si>
  <si>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</si>
  <si>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</si>
  <si>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</si>
  <si>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</si>
  <si>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</si>
  <si>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</si>
  <si>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</si>
  <si>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</si>
  <si>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</si>
  <si>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</si>
  <si>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</si>
  <si>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</si>
  <si>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</si>
  <si>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</si>
  <si>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</si>
  <si>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</si>
  <si>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</si>
  <si>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</si>
  <si>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</si>
  <si>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</si>
  <si>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</si>
  <si>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</si>
  <si>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</si>
  <si>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</si>
  <si>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</si>
  <si>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</si>
  <si>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</si>
  <si>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</si>
  <si>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</si>
  <si>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</si>
  <si>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</si>
  <si>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</si>
  <si>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</si>
  <si>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</si>
  <si>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</si>
  <si>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</si>
  <si>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</si>
  <si>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</si>
  <si>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</si>
  <si>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</si>
  <si>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</si>
  <si>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</si>
  <si>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</si>
  <si>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</si>
  <si>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</si>
  <si>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</si>
  <si>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</si>
  <si>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</si>
  <si>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</si>
  <si>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</si>
  <si>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</si>
  <si>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</si>
  <si>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</si>
  <si>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</si>
  <si>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</si>
  <si>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</si>
  <si>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</si>
  <si>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</si>
  <si>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</si>
  <si>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</si>
  <si>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</si>
  <si>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</si>
  <si>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</si>
  <si>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</si>
  <si>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</si>
  <si>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</si>
  <si>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</si>
  <si>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</si>
  <si>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</si>
  <si>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</si>
  <si>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</si>
  <si>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</si>
  <si>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</si>
  <si>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</si>
  <si>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</si>
  <si>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</si>
  <si>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</si>
  <si>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</si>
  <si>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</si>
  <si>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</si>
  <si>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</si>
  <si>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</si>
  <si>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</si>
  <si>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</si>
  <si>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</si>
  <si>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</si>
  <si>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</si>
  <si>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</si>
  <si>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</si>
  <si>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</si>
  <si>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</si>
  <si>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</si>
  <si>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</si>
  <si>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</si>
  <si>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</si>
  <si>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</si>
  <si>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</si>
  <si>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</si>
  <si>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</si>
  <si>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</si>
  <si>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</si>
  <si>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</si>
  <si>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</si>
  <si>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</si>
  <si>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</si>
  <si>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</si>
  <si>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</si>
  <si>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</si>
  <si>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</si>
  <si>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</si>
  <si>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</si>
  <si>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</si>
  <si>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</si>
  <si>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</si>
  <si>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</si>
  <si>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</si>
  <si>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</si>
  <si>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</si>
  <si>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</si>
  <si>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</si>
  <si>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</si>
  <si>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</si>
  <si>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</si>
  <si>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</si>
  <si>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</si>
  <si>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</si>
  <si>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</si>
  <si>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</si>
  <si>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</si>
  <si>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</si>
  <si>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</si>
  <si>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</si>
  <si>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</si>
  <si>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</si>
  <si>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</si>
  <si>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</si>
  <si>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</si>
  <si>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</si>
  <si>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</si>
  <si>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</si>
  <si>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</si>
  <si>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</si>
  <si>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</si>
  <si>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</si>
  <si>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</si>
  <si>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</si>
  <si>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</si>
  <si>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</si>
  <si>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</si>
  <si>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</si>
  <si>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</si>
  <si>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</si>
  <si>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</si>
  <si>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</si>
  <si>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</si>
  <si>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</si>
  <si>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</si>
  <si>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</si>
  <si>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</si>
  <si>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</si>
  <si>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</si>
  <si>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</si>
  <si>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</si>
  <si>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</si>
  <si>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</si>
  <si>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</si>
  <si>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</si>
  <si>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</si>
  <si>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</si>
  <si>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</si>
  <si>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</si>
  <si>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</si>
  <si>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</si>
  <si>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</si>
  <si>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</si>
  <si>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</si>
  <si>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</si>
  <si>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</si>
  <si>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</si>
  <si>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</si>
  <si>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</si>
  <si>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</si>
  <si>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</si>
  <si>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</si>
  <si>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</si>
  <si>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</si>
  <si>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</si>
  <si>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</si>
  <si>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</si>
  <si>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</si>
  <si>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</si>
  <si>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</si>
  <si>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</si>
  <si>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</si>
  <si>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</si>
  <si>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</si>
  <si>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</si>
  <si>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</si>
  <si>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</si>
  <si>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</si>
  <si>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</si>
  <si>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</si>
  <si>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</si>
  <si>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</si>
  <si>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</si>
  <si>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</si>
  <si>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</si>
  <si>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</si>
  <si>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</si>
  <si>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</si>
  <si>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</si>
  <si>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</si>
  <si>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</si>
  <si>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</si>
  <si>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</si>
  <si>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</si>
  <si>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</si>
  <si>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</si>
  <si>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</si>
  <si>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</si>
  <si>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</si>
  <si>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</si>
  <si>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</si>
  <si>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</si>
  <si>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</si>
  <si>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</si>
  <si>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</si>
  <si>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</si>
  <si>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</si>
  <si>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</si>
  <si>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</si>
  <si>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</si>
  <si>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</si>
  <si>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</si>
  <si>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</si>
  <si>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</si>
  <si>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</si>
  <si>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</si>
  <si>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</si>
  <si>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</si>
  <si>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</si>
  <si>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</si>
  <si>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</si>
  <si>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</si>
  <si>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</si>
  <si>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</si>
  <si>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</si>
  <si>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</si>
  <si>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</si>
  <si>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</si>
  <si>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</si>
  <si>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</si>
  <si>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</si>
  <si>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</si>
  <si>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</si>
  <si>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</si>
  <si>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</si>
  <si>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</si>
  <si>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</si>
  <si>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</si>
  <si>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</si>
  <si>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</si>
  <si>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</si>
  <si>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</si>
  <si>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</si>
  <si>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</si>
  <si>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</si>
  <si>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</si>
  <si>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</si>
  <si>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</si>
  <si>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</si>
  <si>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</si>
  <si>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</si>
  <si>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</si>
  <si>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</si>
  <si>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</si>
  <si>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</si>
  <si>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</si>
  <si>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</si>
  <si>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</si>
  <si>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</si>
  <si>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</si>
  <si>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</si>
  <si>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</si>
  <si>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</si>
  <si>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</si>
  <si>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</si>
  <si>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</si>
  <si>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</si>
  <si>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</si>
  <si>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</si>
  <si>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</si>
  <si>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</si>
  <si>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</si>
  <si>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</si>
  <si>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</si>
  <si>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</si>
  <si>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</si>
  <si>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</si>
  <si>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</si>
  <si>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</si>
  <si>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</si>
  <si>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</si>
  <si>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</si>
  <si>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</si>
  <si>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</si>
  <si>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</si>
  <si>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</si>
  <si>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</si>
  <si>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</si>
  <si>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</si>
  <si>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</si>
  <si>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</si>
  <si>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</si>
  <si>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</si>
  <si>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</si>
  <si>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</si>
  <si>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</si>
  <si>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</si>
  <si>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</si>
  <si>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</si>
  <si>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</si>
  <si>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</si>
  <si>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</si>
  <si>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</si>
  <si>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</si>
  <si>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</si>
  <si>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</si>
  <si>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</si>
  <si>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</si>
  <si>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</si>
  <si>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</si>
  <si>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</si>
  <si>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</si>
  <si>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</si>
  <si>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</si>
  <si>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</si>
  <si>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</si>
  <si>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</si>
  <si>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</si>
  <si>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</si>
  <si>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</si>
  <si>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</si>
  <si>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</si>
  <si>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</si>
  <si>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</si>
  <si>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</si>
  <si>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</si>
  <si>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</si>
  <si>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</si>
  <si>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</si>
  <si>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</si>
  <si>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</si>
  <si>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</si>
  <si>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</si>
  <si>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</si>
  <si>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</si>
  <si>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</si>
  <si>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</si>
  <si>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</si>
  <si>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</si>
  <si>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</si>
  <si>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</si>
  <si>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</si>
  <si>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</si>
  <si>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</si>
  <si>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</si>
  <si>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</si>
  <si>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</si>
  <si>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</si>
  <si>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</si>
  <si>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</si>
  <si>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</si>
  <si>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</si>
  <si>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</si>
  <si>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</si>
  <si>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</si>
  <si>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</si>
  <si>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</si>
  <si>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</si>
  <si>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</si>
  <si>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</si>
  <si>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</si>
  <si>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</si>
  <si>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</si>
  <si>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</si>
  <si>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</si>
  <si>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</si>
  <si>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</si>
  <si>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</si>
  <si>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</si>
  <si>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</si>
  <si>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</si>
  <si>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</si>
  <si>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</si>
  <si>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</si>
  <si>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</si>
  <si>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</si>
  <si>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</si>
  <si>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</si>
  <si>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</si>
  <si>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</si>
  <si>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</si>
  <si>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</si>
  <si>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</si>
  <si>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</si>
  <si>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</si>
  <si>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</si>
  <si>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</si>
  <si>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</si>
  <si>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</si>
  <si>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</si>
  <si>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</si>
  <si>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</si>
  <si>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</si>
  <si>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</si>
  <si>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</si>
  <si>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</si>
  <si>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</si>
  <si>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</si>
  <si>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</si>
  <si>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</si>
  <si>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</si>
  <si>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</si>
  <si>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</si>
  <si>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</si>
  <si>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</si>
  <si>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</si>
  <si>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</si>
  <si>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</si>
  <si>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</si>
  <si>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</si>
  <si>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</si>
  <si>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</si>
  <si>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</si>
  <si>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</si>
  <si>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</si>
  <si>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</si>
  <si>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</si>
  <si>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</si>
  <si>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</si>
  <si>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</si>
  <si>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</si>
  <si>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</si>
  <si>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</si>
  <si>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</si>
  <si>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</si>
  <si>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</si>
  <si>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</si>
  <si>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</si>
  <si>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</si>
  <si>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</si>
  <si>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</si>
  <si>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</si>
  <si>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</si>
  <si>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</si>
  <si>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</si>
  <si>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</si>
  <si>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</si>
  <si>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</si>
  <si>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</si>
  <si>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</si>
  <si>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</si>
  <si>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</si>
  <si>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</si>
  <si>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</si>
  <si>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</si>
  <si>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</si>
  <si>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</si>
  <si>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</si>
  <si>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</si>
  <si>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</si>
  <si>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</si>
  <si>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</si>
  <si>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</si>
  <si>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</si>
  <si>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</si>
  <si>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</si>
  <si>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</si>
  <si>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</si>
  <si>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</si>
  <si>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</si>
  <si>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</si>
  <si>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</si>
  <si>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</si>
  <si>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</si>
  <si>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</si>
  <si>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</si>
  <si>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</si>
  <si>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</si>
  <si>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</si>
  <si>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</si>
  <si>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</si>
  <si>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</si>
  <si>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</si>
  <si>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</si>
  <si>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</si>
  <si>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</si>
  <si>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</si>
  <si>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</si>
  <si>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</si>
  <si>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</si>
  <si>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</si>
  <si>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</si>
  <si>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</si>
  <si>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</si>
  <si>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</si>
  <si>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</si>
  <si>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</si>
  <si>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</si>
  <si>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</si>
  <si>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</si>
  <si>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</si>
  <si>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</si>
  <si>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</si>
  <si>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</si>
  <si>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</si>
  <si>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</si>
  <si>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</si>
  <si>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</si>
  <si>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</si>
  <si>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</si>
  <si>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</si>
  <si>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</si>
  <si>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</si>
  <si>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</si>
  <si>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</si>
  <si>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</si>
  <si>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</si>
  <si>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</si>
  <si>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</si>
  <si>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</si>
  <si>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</si>
  <si>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</si>
  <si>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</si>
  <si>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</si>
  <si>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</si>
  <si>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</si>
  <si>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</si>
  <si>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</si>
  <si>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</si>
  <si>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</si>
  <si>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</si>
  <si>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</si>
  <si>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</si>
  <si>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</si>
  <si>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</si>
  <si>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</si>
  <si>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</si>
  <si>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</si>
  <si>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</si>
  <si>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</si>
  <si>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</si>
  <si>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</si>
  <si>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</si>
  <si>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</si>
  <si>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</si>
  <si>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</si>
  <si>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</si>
  <si>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</si>
  <si>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</si>
  <si>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</si>
  <si>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</si>
  <si>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</si>
  <si>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</si>
  <si>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</si>
  <si>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</si>
  <si>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</si>
  <si>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</si>
  <si>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</si>
  <si>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</si>
  <si>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</si>
  <si>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</si>
  <si>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</si>
  <si>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</si>
  <si>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</si>
  <si>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</si>
  <si>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</si>
  <si>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</si>
  <si>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</si>
  <si>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</si>
  <si>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</si>
  <si>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</si>
  <si>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</si>
  <si>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</si>
  <si>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</si>
  <si>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</si>
  <si>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</si>
  <si>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</si>
  <si>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</si>
  <si>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</si>
  <si>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</si>
  <si>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</si>
  <si>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</si>
  <si>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</si>
  <si>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</si>
  <si>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</si>
  <si>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</si>
  <si>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</si>
  <si>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</si>
  <si>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</si>
  <si>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</si>
  <si>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</si>
  <si>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</si>
  <si>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</si>
  <si>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</si>
  <si>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</si>
  <si>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</si>
  <si>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</si>
  <si>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</si>
  <si>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</si>
  <si>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</si>
  <si>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</si>
  <si>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</si>
  <si>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</si>
  <si>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</si>
  <si>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</si>
  <si>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</si>
  <si>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</si>
  <si>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</si>
  <si>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</si>
  <si>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</si>
  <si>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</si>
  <si>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</si>
  <si>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</si>
  <si>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</si>
  <si>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</si>
  <si>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</si>
  <si>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</si>
  <si>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</si>
  <si>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</si>
  <si>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</si>
  <si>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</si>
  <si>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</si>
  <si>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</si>
  <si>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</si>
  <si>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</si>
  <si>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</si>
  <si>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</si>
  <si>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</si>
  <si>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</si>
  <si>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</si>
  <si>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</si>
  <si>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</si>
  <si>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</si>
  <si>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</si>
  <si>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</si>
  <si>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</si>
  <si>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</si>
  <si>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</si>
  <si>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</si>
  <si>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</si>
  <si>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</si>
  <si>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</si>
  <si>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</si>
  <si>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</si>
  <si>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</si>
  <si>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</si>
  <si>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</si>
  <si>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</si>
  <si>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</si>
  <si>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</si>
  <si>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</si>
  <si>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</si>
  <si>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</si>
  <si>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</si>
  <si>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</si>
  <si>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</si>
  <si>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</si>
  <si>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</si>
  <si>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</si>
  <si>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</si>
  <si>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</si>
  <si>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</si>
  <si>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</si>
  <si>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</si>
  <si>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</si>
  <si>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</si>
  <si>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</si>
  <si>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</si>
  <si>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</si>
  <si>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</si>
  <si>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</si>
  <si>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</si>
  <si>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</si>
  <si>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</si>
  <si>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</si>
  <si>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</si>
  <si>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</si>
  <si>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</si>
  <si>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</si>
  <si>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</si>
  <si>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</si>
  <si>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</si>
  <si>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</si>
  <si>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</si>
  <si>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</si>
  <si>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</si>
  <si>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</si>
  <si>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</si>
  <si>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</si>
  <si>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</si>
  <si>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</si>
  <si>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</si>
  <si>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</si>
  <si>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</si>
  <si>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</si>
  <si>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</si>
  <si>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</si>
  <si>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</si>
  <si>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</si>
  <si>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</si>
  <si>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</si>
  <si>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</si>
  <si>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</si>
  <si>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</si>
  <si>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</si>
  <si>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</si>
  <si>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</si>
  <si>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</si>
  <si>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</si>
  <si>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</si>
  <si>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</si>
  <si>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</si>
  <si>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</si>
  <si>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</si>
  <si>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</si>
  <si>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</si>
  <si>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</si>
  <si>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</si>
  <si>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</si>
  <si>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</si>
  <si>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</si>
  <si>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</si>
  <si>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</si>
  <si>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</si>
  <si>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</si>
  <si>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</si>
  <si>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</si>
  <si>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</si>
  <si>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</si>
  <si>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</si>
  <si>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</si>
  <si>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</si>
  <si>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</si>
  <si>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</si>
  <si>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</si>
  <si>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</si>
  <si>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</si>
  <si>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</si>
  <si>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</si>
  <si>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</si>
  <si>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</si>
  <si>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</si>
  <si>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</si>
  <si>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</si>
  <si>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</si>
  <si>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</si>
  <si>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</si>
  <si>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</si>
  <si>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</si>
  <si>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</si>
  <si>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</si>
  <si>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</si>
  <si>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</si>
  <si>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</si>
  <si>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</si>
  <si>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</si>
  <si>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</si>
  <si>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</si>
  <si>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</si>
  <si>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</si>
  <si>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</si>
  <si>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</si>
  <si>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</si>
  <si>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</si>
  <si>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</si>
  <si>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</si>
  <si>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</si>
  <si>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</si>
  <si>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</si>
  <si>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</si>
  <si>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</si>
  <si>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</si>
  <si>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</si>
  <si>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</si>
  <si>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</si>
  <si>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</si>
  <si>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</si>
  <si>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</si>
  <si>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</si>
  <si>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</si>
  <si>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</si>
  <si>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</si>
  <si>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</si>
  <si>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</si>
  <si>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</si>
  <si>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</si>
  <si>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</si>
  <si>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</si>
  <si>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</si>
  <si>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</si>
  <si>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</si>
  <si>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</si>
  <si>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</si>
  <si>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</si>
  <si>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</si>
  <si>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</si>
  <si>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</si>
  <si>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</si>
  <si>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</si>
  <si>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</si>
  <si>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</si>
  <si>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</si>
  <si>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</si>
  <si>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</si>
  <si>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</si>
  <si>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</si>
  <si>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</si>
  <si>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</si>
  <si>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</si>
  <si>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</si>
  <si>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</si>
  <si>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</si>
  <si>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</si>
  <si>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</si>
  <si>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</si>
  <si>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</si>
  <si>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</si>
  <si>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</si>
  <si>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</si>
  <si>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</si>
  <si>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</si>
  <si>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</si>
  <si>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</si>
  <si>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</si>
  <si>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</si>
  <si>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</si>
  <si>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</si>
  <si>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</si>
  <si>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</si>
  <si>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</si>
  <si>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</si>
  <si>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</si>
  <si>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</si>
  <si>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</si>
  <si>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</si>
  <si>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</si>
  <si>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</si>
  <si>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</si>
  <si>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</si>
  <si>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</si>
  <si>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</si>
  <si>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</si>
  <si>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</si>
  <si>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</si>
  <si>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</si>
  <si>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</si>
  <si>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</si>
  <si>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</si>
  <si>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</si>
  <si>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</si>
  <si>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</si>
  <si>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</si>
  <si>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</si>
  <si>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</si>
  <si>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</si>
  <si>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</si>
  <si>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</si>
  <si>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</si>
  <si>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</si>
  <si>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</si>
  <si>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</si>
  <si>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</si>
  <si>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</si>
  <si>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</si>
  <si>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</si>
  <si>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</si>
  <si>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</si>
  <si>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</si>
  <si>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</si>
  <si>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</si>
  <si>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</si>
  <si>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</si>
  <si>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</si>
  <si>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</si>
  <si>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</si>
  <si>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</si>
  <si>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</si>
  <si>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</si>
  <si>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</si>
  <si>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</si>
  <si>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</si>
  <si>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</si>
  <si>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</si>
  <si>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</si>
  <si>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</si>
  <si>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</si>
  <si>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</si>
  <si>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</si>
  <si>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</si>
  <si>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</si>
  <si>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</si>
  <si>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</si>
  <si>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</si>
  <si>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</si>
  <si>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</si>
  <si>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</si>
  <si>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</si>
  <si>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</si>
  <si>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</si>
  <si>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</si>
  <si>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</si>
  <si>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</si>
  <si>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</si>
  <si>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</si>
  <si>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</si>
  <si>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</si>
  <si>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</si>
  <si>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</si>
  <si>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</si>
  <si>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</si>
  <si>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</si>
  <si>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</si>
  <si>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</si>
  <si>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</si>
  <si>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</si>
  <si>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</si>
  <si>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</si>
  <si>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</si>
  <si>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</si>
  <si>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</si>
  <si>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</si>
  <si>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</si>
  <si>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</si>
  <si>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</si>
  <si>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</si>
  <si>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</si>
  <si>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</si>
  <si>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</si>
  <si>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</si>
  <si>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</si>
  <si>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</si>
  <si>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</si>
  <si>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</si>
  <si>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</si>
  <si>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</si>
  <si>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</si>
  <si>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</si>
  <si>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</si>
  <si>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</si>
  <si>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</si>
  <si>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</si>
  <si>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</si>
  <si>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</si>
  <si>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</si>
  <si>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</si>
  <si>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</si>
  <si>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</si>
  <si>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</si>
  <si>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</si>
  <si>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</si>
  <si>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</si>
  <si>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</si>
  <si>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</si>
  <si>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</si>
  <si>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</si>
  <si>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</si>
  <si>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</si>
  <si>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</si>
  <si>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</si>
  <si>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</si>
  <si>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</si>
  <si>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</si>
  <si>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</si>
  <si>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</si>
  <si>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</si>
  <si>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</si>
  <si>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</si>
  <si>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</si>
  <si>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</si>
  <si>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</si>
  <si>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</si>
  <si>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</si>
  <si>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</si>
  <si>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</si>
  <si>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</si>
  <si>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</si>
  <si>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</si>
  <si>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</si>
  <si>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</si>
  <si>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</si>
  <si>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</si>
  <si>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</si>
  <si>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</si>
  <si>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</si>
  <si>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</si>
  <si>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</si>
  <si>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</si>
  <si>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</si>
  <si>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</si>
  <si>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</si>
  <si>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</si>
  <si>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</si>
  <si>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</si>
  <si>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</si>
  <si>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</si>
  <si>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</si>
  <si>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</si>
  <si>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</si>
  <si>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</si>
  <si>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</si>
  <si>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</si>
  <si>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</si>
  <si>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</si>
  <si>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</si>
  <si>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</si>
  <si>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</si>
  <si>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</si>
  <si>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</si>
  <si>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</si>
  <si>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</si>
  <si>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</si>
  <si>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</si>
  <si>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</si>
  <si>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</si>
  <si>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</si>
  <si>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</si>
  <si>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</si>
  <si>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</si>
  <si>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</si>
  <si>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</si>
  <si>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</si>
  <si>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</si>
  <si>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</si>
  <si>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</si>
  <si>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</si>
  <si>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</si>
  <si>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</si>
  <si>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</si>
  <si>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</si>
  <si>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</si>
  <si>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</si>
  <si>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</si>
  <si>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</si>
  <si>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</si>
  <si>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</si>
  <si>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</si>
  <si>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</si>
  <si>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</si>
  <si>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</si>
  <si>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</si>
  <si>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</si>
  <si>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</si>
  <si>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</si>
  <si>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</si>
  <si>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</si>
  <si>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</si>
  <si>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</si>
  <si>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</si>
  <si>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</si>
  <si>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</si>
  <si>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</si>
  <si>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</si>
  <si>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</si>
  <si>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</si>
  <si>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</si>
  <si>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</si>
  <si>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</si>
  <si>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</si>
  <si>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</si>
  <si>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</si>
  <si>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</si>
  <si>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</si>
  <si>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</si>
  <si>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</si>
  <si>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</si>
  <si>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</si>
  <si>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</si>
  <si>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</si>
  <si>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</si>
  <si>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</si>
  <si>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</si>
  <si>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</si>
  <si>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</si>
  <si>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</si>
  <si>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</si>
  <si>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</si>
  <si>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</si>
  <si>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</si>
  <si>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</si>
  <si>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</si>
  <si>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</si>
  <si>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</si>
  <si>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</si>
  <si>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</si>
  <si>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</si>
  <si>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</si>
  <si>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</si>
  <si>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</si>
  <si>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</si>
  <si>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</si>
  <si>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</si>
  <si>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</si>
  <si>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</si>
  <si>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</si>
  <si>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</si>
  <si>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</si>
  <si>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</si>
  <si>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</si>
  <si>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</si>
  <si>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</si>
  <si>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</si>
  <si>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</si>
  <si>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</si>
  <si>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</si>
  <si>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</si>
  <si>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</si>
  <si>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</si>
  <si>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</si>
  <si>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</si>
  <si>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</si>
  <si>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</si>
  <si>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</si>
  <si>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</si>
  <si>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</si>
  <si>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</si>
  <si>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</si>
  <si>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</si>
  <si>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</si>
  <si>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</si>
  <si>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</si>
  <si>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</si>
  <si>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</si>
  <si>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</si>
  <si>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</si>
  <si>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</si>
  <si>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</si>
  <si>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</si>
  <si>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</si>
  <si>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</si>
  <si>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</si>
  <si>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</si>
  <si>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</si>
  <si>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</si>
  <si>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</si>
  <si>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</si>
  <si>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</si>
  <si>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</si>
  <si>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</si>
  <si>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</si>
  <si>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</si>
  <si>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</si>
  <si>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</si>
  <si>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</si>
  <si>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</si>
  <si>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</si>
  <si>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</si>
  <si>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</si>
  <si>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</si>
  <si>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</si>
  <si>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</si>
  <si>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</si>
  <si>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</si>
  <si>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</si>
  <si>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</si>
  <si>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</si>
  <si>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</si>
  <si>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</si>
  <si>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</si>
  <si>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</si>
  <si>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</si>
  <si>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</si>
  <si>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</si>
  <si>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</si>
  <si>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</si>
  <si>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</si>
  <si>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</si>
  <si>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</si>
  <si>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</si>
  <si>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</si>
  <si>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</si>
  <si>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</si>
  <si>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</si>
  <si>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</si>
  <si>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</si>
  <si>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</si>
  <si>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</si>
  <si>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</si>
  <si>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</si>
  <si>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</si>
  <si>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</si>
  <si>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</si>
  <si>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</si>
  <si>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</si>
  <si>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</si>
  <si>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</si>
  <si>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</si>
  <si>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</si>
  <si>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</si>
  <si>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</si>
  <si>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</si>
  <si>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</si>
  <si>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</si>
  <si>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</si>
  <si>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</si>
  <si>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</si>
  <si>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</si>
  <si>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</si>
  <si>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</si>
  <si>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</si>
  <si>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</si>
  <si>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</si>
  <si>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</si>
  <si>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</si>
  <si>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</si>
  <si>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</si>
  <si>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</si>
  <si>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</si>
  <si>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</si>
  <si>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</si>
  <si>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</si>
  <si>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</si>
  <si>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</si>
  <si>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</si>
  <si>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</si>
  <si>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</si>
  <si>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</si>
  <si>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</si>
  <si>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</si>
  <si>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</si>
  <si>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</si>
  <si>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</si>
  <si>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</si>
  <si>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</si>
  <si>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</si>
  <si>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</si>
  <si>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</si>
  <si>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</si>
  <si>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</si>
  <si>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</si>
  <si>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</si>
  <si>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</si>
  <si>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</si>
  <si>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</si>
  <si>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</si>
  <si>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</si>
  <si>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</si>
  <si>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</si>
  <si>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</si>
  <si>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</si>
  <si>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</si>
  <si>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</si>
  <si>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</si>
  <si>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</si>
  <si>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</si>
  <si>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</si>
  <si>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</si>
  <si>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</si>
  <si>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</si>
  <si>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</si>
  <si>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</si>
  <si>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</si>
  <si>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</si>
  <si>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</si>
  <si>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</si>
  <si>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</si>
  <si>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</si>
  <si>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</si>
  <si>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</si>
  <si>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</si>
  <si>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</si>
  <si>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</si>
  <si>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</si>
  <si>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</si>
  <si>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</si>
  <si>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</si>
  <si>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</si>
  <si>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</si>
  <si>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</si>
  <si>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</si>
  <si>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</si>
  <si>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</si>
  <si>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</si>
  <si>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</si>
  <si>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</si>
  <si>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</si>
  <si>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</si>
  <si>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</si>
  <si>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</si>
  <si>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</si>
  <si>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</si>
  <si>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</si>
  <si>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</si>
  <si>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</si>
  <si>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</si>
  <si>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</si>
  <si>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</si>
  <si>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</si>
  <si>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</si>
  <si>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</si>
  <si>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</si>
  <si>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</si>
  <si>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</si>
  <si>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</si>
  <si>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</si>
  <si>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</si>
  <si>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</si>
  <si>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</si>
  <si>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</si>
  <si>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</si>
  <si>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</si>
  <si>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</si>
  <si>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</si>
  <si>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</si>
  <si>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</si>
  <si>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</si>
  <si>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</si>
  <si>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</si>
  <si>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</si>
  <si>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</si>
  <si>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</si>
  <si>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</si>
  <si>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</si>
  <si>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</si>
  <si>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</si>
  <si>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</si>
  <si>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</si>
  <si>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</si>
  <si>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</si>
  <si>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</si>
  <si>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</si>
  <si>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</si>
  <si>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</si>
  <si>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</si>
  <si>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</si>
  <si>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</si>
  <si>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</si>
  <si>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</si>
  <si>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</si>
  <si>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</si>
  <si>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</si>
  <si>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</si>
  <si>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</si>
  <si>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</si>
  <si>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</si>
  <si>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</si>
  <si>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</si>
  <si>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</si>
  <si>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</si>
  <si>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</si>
  <si>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</si>
  <si>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</si>
  <si>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</si>
  <si>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</si>
  <si>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</si>
  <si>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</si>
  <si>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</si>
  <si>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</si>
  <si>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</si>
  <si>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</si>
  <si>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</si>
  <si>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</si>
  <si>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</si>
  <si>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</si>
  <si>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</si>
  <si>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</si>
  <si>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</si>
  <si>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</si>
  <si>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</si>
  <si>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</si>
  <si>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</si>
  <si>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</si>
  <si>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</si>
  <si>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</si>
  <si>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</si>
  <si>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</si>
  <si>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</si>
  <si>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</si>
  <si>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</si>
  <si>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</si>
  <si>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</si>
  <si>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</si>
  <si>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</si>
  <si>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</si>
  <si>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</si>
  <si>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</si>
  <si>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</si>
  <si>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</si>
  <si>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</si>
  <si>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</si>
  <si>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</si>
  <si>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</si>
  <si>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</si>
  <si>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</si>
  <si>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</si>
  <si>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</si>
  <si>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</si>
  <si>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</si>
  <si>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</si>
  <si>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</si>
  <si>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</si>
  <si>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</si>
  <si>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</si>
  <si>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</si>
  <si>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</si>
  <si>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</si>
  <si>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</si>
  <si>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</si>
  <si>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</si>
  <si>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</si>
  <si>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</si>
  <si>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</si>
  <si>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</si>
  <si>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</si>
  <si>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</si>
  <si>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</si>
  <si>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</si>
  <si>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</si>
  <si>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</si>
  <si>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</si>
  <si>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</si>
  <si>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</si>
  <si>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</si>
  <si>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</si>
  <si>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</si>
  <si>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</si>
  <si>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</si>
  <si>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</si>
  <si>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</si>
  <si>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</si>
  <si>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</si>
  <si>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</si>
  <si>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</si>
  <si>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</si>
  <si>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</si>
  <si>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</si>
  <si>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</si>
  <si>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</si>
  <si>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</si>
  <si>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</si>
  <si>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</si>
  <si>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</si>
  <si>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</si>
  <si>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</si>
  <si>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</si>
  <si>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</si>
  <si>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</si>
  <si>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</si>
  <si>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</si>
  <si>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</si>
  <si>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</si>
  <si>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</si>
  <si>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</si>
  <si>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</si>
  <si>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</si>
  <si>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</si>
  <si>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</si>
  <si>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</si>
  <si>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</si>
  <si>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</si>
  <si>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</si>
  <si>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</si>
  <si>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</si>
  <si>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</si>
  <si>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</si>
  <si>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</si>
  <si>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</si>
  <si>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</si>
  <si>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</si>
  <si>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</si>
  <si>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</si>
  <si>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</si>
  <si>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</si>
  <si>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</si>
  <si>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</si>
  <si>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</si>
  <si>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</si>
  <si>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</si>
  <si>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</si>
  <si>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</si>
  <si>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</si>
  <si>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</si>
  <si>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</si>
  <si>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</si>
  <si>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</si>
  <si>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</si>
  <si>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</si>
  <si>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</si>
  <si>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</si>
  <si>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</si>
  <si>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</si>
  <si>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</si>
  <si>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</si>
  <si>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</si>
  <si>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</si>
  <si>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</si>
  <si>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</si>
  <si>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</si>
  <si>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</si>
  <si>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</si>
  <si>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</si>
  <si>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</si>
  <si>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</si>
  <si>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</si>
  <si>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</si>
  <si>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</si>
  <si>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</si>
  <si>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</si>
  <si>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</si>
  <si>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</si>
  <si>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</si>
  <si>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</si>
  <si>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</si>
  <si>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</si>
  <si>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</si>
  <si>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</si>
  <si>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</si>
  <si>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</si>
  <si>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</si>
  <si>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</si>
  <si>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</si>
  <si>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</si>
  <si>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</si>
  <si>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</si>
  <si>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</si>
  <si>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</si>
  <si>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</si>
  <si>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</si>
  <si>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</si>
  <si>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</si>
  <si>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</si>
  <si>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</si>
  <si>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</si>
  <si>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</si>
  <si>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</si>
  <si>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</si>
  <si>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</si>
  <si>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</si>
  <si>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</si>
  <si>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</si>
  <si>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</si>
  <si>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</si>
  <si>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</si>
  <si>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</si>
  <si>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</si>
  <si>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</si>
  <si>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</si>
  <si>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</si>
  <si>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</si>
  <si>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</si>
  <si>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</si>
  <si>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</si>
  <si>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</si>
  <si>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</si>
  <si>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</si>
  <si>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</si>
  <si>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</si>
  <si>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</si>
  <si>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</si>
  <si>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</si>
  <si>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</si>
  <si>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</si>
  <si>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</si>
  <si>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</si>
  <si>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</si>
  <si>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</si>
  <si>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</si>
  <si>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</si>
  <si>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</si>
  <si>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</si>
  <si>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</si>
  <si>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</si>
  <si>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</si>
  <si>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</si>
  <si>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</si>
  <si>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</si>
  <si>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</si>
  <si>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</si>
  <si>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</si>
  <si>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</si>
  <si>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</si>
  <si>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</si>
  <si>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</si>
  <si>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</si>
  <si>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</si>
  <si>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</si>
  <si>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</si>
  <si>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</si>
  <si>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</si>
  <si>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</si>
  <si>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</si>
  <si>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</si>
  <si>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</si>
  <si>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</si>
  <si>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</si>
  <si>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</si>
  <si>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</si>
  <si>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</si>
  <si>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</si>
  <si>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</si>
  <si>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</si>
  <si>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</si>
  <si>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</si>
  <si>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</si>
  <si>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</si>
  <si>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</si>
  <si>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</si>
  <si>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</si>
  <si>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</si>
  <si>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</si>
  <si>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</si>
  <si>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</si>
  <si>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</si>
  <si>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</si>
  <si>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</si>
  <si>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</si>
  <si>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</si>
  <si>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</si>
  <si>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</si>
  <si>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</si>
  <si>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</si>
  <si>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</si>
  <si>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</si>
  <si>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</si>
  <si>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</si>
  <si>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</si>
  <si>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</si>
  <si>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</si>
  <si>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</si>
  <si>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</si>
  <si>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</si>
  <si>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</si>
  <si>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</si>
  <si>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</si>
  <si>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</si>
  <si>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</si>
  <si>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</si>
  <si>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</si>
  <si>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</si>
  <si>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</si>
  <si>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</si>
  <si>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</si>
  <si>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</si>
  <si>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</si>
  <si>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</si>
  <si>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</si>
  <si>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</si>
  <si>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</si>
  <si>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</si>
  <si>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</si>
  <si>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</si>
  <si>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</si>
  <si>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</si>
  <si>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</si>
  <si>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</si>
  <si>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</si>
  <si>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</si>
  <si>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</si>
  <si>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</si>
  <si>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</si>
  <si>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</si>
  <si>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</si>
  <si>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</si>
  <si>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</si>
  <si>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</si>
  <si>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</si>
  <si>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</si>
  <si>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</si>
  <si>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</si>
  <si>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</si>
  <si>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</si>
  <si>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</si>
  <si>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</si>
  <si>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</si>
  <si>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</si>
  <si>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</si>
  <si>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</si>
  <si>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</si>
  <si>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</si>
  <si>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</si>
  <si>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</si>
  <si>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</si>
  <si>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</si>
  <si>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</si>
  <si>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</si>
  <si>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</si>
  <si>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</si>
  <si>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</si>
  <si>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</si>
  <si>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</si>
  <si>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</si>
  <si>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</si>
  <si>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</si>
  <si>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</si>
  <si>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</si>
  <si>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</si>
  <si>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</si>
  <si>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</si>
  <si>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</si>
  <si>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</si>
  <si>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</si>
  <si>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</si>
  <si>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</si>
  <si>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</si>
  <si>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</si>
  <si>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</si>
  <si>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</si>
  <si>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</si>
  <si>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</si>
  <si>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</si>
  <si>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</si>
  <si>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</si>
  <si>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</si>
  <si>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</si>
  <si>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</si>
  <si>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</si>
  <si>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</si>
  <si>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</si>
  <si>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</si>
  <si>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</si>
  <si>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</si>
  <si>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</si>
  <si>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</si>
  <si>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</si>
  <si>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</si>
  <si>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</si>
  <si>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</si>
  <si>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</si>
  <si>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</si>
  <si>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</si>
  <si>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</si>
  <si>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</si>
  <si>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</si>
  <si>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</si>
  <si>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</si>
  <si>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</si>
  <si>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</si>
  <si>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</si>
  <si>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</si>
  <si>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</si>
  <si>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</si>
  <si>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</si>
  <si>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</si>
  <si>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</si>
  <si>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</si>
  <si>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</si>
  <si>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</si>
  <si>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</si>
  <si>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</si>
  <si>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</si>
  <si>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</si>
  <si>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</si>
  <si>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</si>
  <si>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</si>
  <si>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</si>
  <si>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</si>
  <si>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</si>
  <si>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</si>
  <si>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</si>
  <si>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</si>
  <si>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</si>
  <si>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</si>
  <si>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</si>
  <si>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</si>
  <si>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</si>
  <si>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</si>
  <si>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</si>
  <si>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</si>
  <si>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</si>
  <si>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</si>
  <si>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</si>
  <si>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</si>
  <si>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</si>
  <si>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</si>
  <si>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</si>
  <si>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</si>
  <si>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</si>
  <si>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</si>
  <si>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</si>
  <si>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</si>
  <si>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</si>
  <si>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</si>
  <si>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</si>
  <si>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</si>
  <si>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GAPEAU A BELGENTIER 1</t>
  </si>
  <si>
    <t>GAPEAU</t>
  </si>
  <si>
    <t>06300092</t>
  </si>
  <si>
    <t>18690155900069</t>
  </si>
  <si>
    <t>AGENCE DE L'EAU RHONE MEDITERRANEE CORSE</t>
  </si>
  <si>
    <t>34255833500077</t>
  </si>
  <si>
    <t>AQUASCOP BIOLOGIE site de Monptellier</t>
  </si>
  <si>
    <t>VINCENT BOUCHAREYCHAS, ROMAIN VOLKMANN</t>
  </si>
  <si>
    <t>IBMR standard</t>
  </si>
  <si>
    <t>GAUCHE</t>
  </si>
  <si>
    <t>ETIAGE NORMAL</t>
  </si>
  <si>
    <t>ENSOLEILLE</t>
  </si>
  <si>
    <t>NULLE</t>
  </si>
  <si>
    <t>OUI</t>
  </si>
  <si>
    <t>Nombreux déchets sur la station</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</si>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</sst>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943686</v>
      </c>
      <c r="G10" s="97"/>
      <c r="H10" s="98"/>
    </row>
    <row r="11" spans="1:8" ht="15">
      <c r="A11" s="10" t="s">
        <v>2277</v>
      </c>
      <c r="B11" s="47">
        <v>43706</v>
      </c>
      <c r="D11" s="10" t="s">
        <v>2280</v>
      </c>
      <c r="E11" s="52">
        <v>6242863</v>
      </c>
      <c r="G11" s="97"/>
      <c r="H11" s="98"/>
    </row>
    <row r="12" spans="1:8" ht="15">
      <c r="A12" s="10" t="s">
        <v>2283</v>
      </c>
      <c r="B12" s="52"/>
      <c r="D12" s="10" t="s">
        <v>2281</v>
      </c>
      <c r="E12" s="52">
        <v>943780</v>
      </c>
      <c r="G12" s="99"/>
      <c r="H12" s="100"/>
    </row>
    <row r="13" spans="1:5" ht="17.25" customHeight="1" thickBot="1">
      <c r="A13" s="2"/>
      <c r="B13" s="55"/>
      <c r="D13" s="10" t="s">
        <v>2282</v>
      </c>
      <c r="E13" s="52">
        <v>6242837</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943686</v>
      </c>
    </row>
    <row r="18" spans="1:3" ht="15">
      <c r="A18" s="111"/>
      <c r="B18" s="49" t="s">
        <v>2267</v>
      </c>
      <c r="C18" s="61">
        <f>E11</f>
        <v>6242863</v>
      </c>
    </row>
    <row r="19" spans="1:2" ht="15">
      <c r="A19" s="3" t="s">
        <v>2063</v>
      </c>
      <c r="B19" s="29">
        <v>145</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7.4</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43</v>
      </c>
      <c r="D35" s="28" t="s">
        <v>2284</v>
      </c>
      <c r="E35" s="32">
        <v>57</v>
      </c>
    </row>
    <row r="36" spans="1:5" s="7" customFormat="1" ht="15" customHeight="1">
      <c r="A36" s="5" t="s">
        <v>2113</v>
      </c>
      <c r="B36" s="30">
        <v>45</v>
      </c>
      <c r="C36" s="6"/>
      <c r="D36" s="8" t="s">
        <v>2112</v>
      </c>
      <c r="E36" s="30">
        <v>55</v>
      </c>
    </row>
    <row r="37" spans="1:5" s="7" customFormat="1" ht="15" customHeight="1">
      <c r="A37" s="5" t="s">
        <v>2111</v>
      </c>
      <c r="B37" s="30">
        <v>7.1</v>
      </c>
      <c r="C37" s="6"/>
      <c r="D37" s="8" t="s">
        <v>2110</v>
      </c>
      <c r="E37" s="30">
        <v>7.6</v>
      </c>
    </row>
    <row r="38" spans="1:5" s="7" customFormat="1" ht="15" customHeight="1">
      <c r="A38" s="5" t="s">
        <v>2115</v>
      </c>
      <c r="B38" s="30">
        <v>5</v>
      </c>
      <c r="C38" s="6"/>
      <c r="D38" s="8" t="s">
        <v>2115</v>
      </c>
      <c r="E38" s="30">
        <v>1</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2</v>
      </c>
    </row>
    <row r="58" spans="1:5" s="15" customFormat="1" ht="15">
      <c r="A58" s="3" t="s">
        <v>2094</v>
      </c>
      <c r="B58" s="9">
        <v>5</v>
      </c>
      <c r="C58" s="6"/>
      <c r="D58" s="10" t="s">
        <v>2094</v>
      </c>
      <c r="E58" s="9">
        <v>4</v>
      </c>
    </row>
    <row r="59" spans="1:5" s="15" customFormat="1" ht="15">
      <c r="A59" s="3" t="s">
        <v>2093</v>
      </c>
      <c r="B59" s="9">
        <v>1</v>
      </c>
      <c r="C59" s="6"/>
      <c r="D59" s="10" t="s">
        <v>2093</v>
      </c>
      <c r="E59" s="9">
        <v>3</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2</v>
      </c>
    </row>
    <row r="74" spans="1:5" s="15" customFormat="1" ht="15">
      <c r="A74" s="3" t="s">
        <v>2082</v>
      </c>
      <c r="B74" s="9">
        <v>5</v>
      </c>
      <c r="C74" s="6"/>
      <c r="D74" s="10" t="s">
        <v>2082</v>
      </c>
      <c r="E74" s="9">
        <v>5</v>
      </c>
    </row>
    <row r="75" spans="1:5" s="15" customFormat="1" ht="15">
      <c r="A75" s="3" t="s">
        <v>2081</v>
      </c>
      <c r="B75" s="9">
        <v>2</v>
      </c>
      <c r="C75" s="6"/>
      <c r="D75" s="10" t="s">
        <v>2081</v>
      </c>
      <c r="E75" s="9">
        <v>2</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3</v>
      </c>
    </row>
    <row r="86" spans="1:5" s="15" customFormat="1" ht="15">
      <c r="A86" s="3" t="s">
        <v>2072</v>
      </c>
      <c r="B86" s="9">
        <v>2</v>
      </c>
      <c r="C86" s="6"/>
      <c r="D86" s="10" t="s">
        <v>2072</v>
      </c>
      <c r="E86" s="9">
        <v>2</v>
      </c>
    </row>
    <row r="87" spans="1:5" s="15" customFormat="1" ht="15">
      <c r="A87" s="3" t="s">
        <v>2071</v>
      </c>
      <c r="B87" s="9">
        <v>1</v>
      </c>
      <c r="C87" s="6"/>
      <c r="D87" s="10" t="s">
        <v>2071</v>
      </c>
      <c r="E87" s="9">
        <v>1</v>
      </c>
    </row>
    <row r="88" spans="1:5" s="15" customFormat="1" ht="15">
      <c r="A88" s="3" t="s">
        <v>2070</v>
      </c>
      <c r="B88" s="9">
        <v>1</v>
      </c>
      <c r="C88" s="6"/>
      <c r="D88" s="10" t="s">
        <v>2070</v>
      </c>
      <c r="E88" s="9">
        <v>1</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0.1</v>
      </c>
      <c r="E98" s="35"/>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0.05</v>
      </c>
      <c r="E99" s="35">
        <v>0.01</v>
      </c>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0.01</v>
      </c>
      <c r="E100" s="35"/>
      <c r="F100" s="35" t="s">
        <v>2290</v>
      </c>
      <c r="G100" s="79"/>
      <c r="H100" s="80"/>
    </row>
    <row r="101" spans="1:8" ht="15">
      <c r="A101" s="33" t="s">
        <v>1266</v>
      </c>
      <c r="B101" s="20" t="str">
        <f>IF(A101="NEWCOD",IF(ISBLANK(G101),"renseigner le champ 'Nouveau taxon'",G101),VLOOKUP(A101,'Ref Taxo'!A:B,2,FALSE))</f>
        <v>Nostoc</v>
      </c>
      <c r="C101" s="21">
        <f>IF(A101="NEWCOD",IF(ISBLANK(H101),"NoCod",H101),VLOOKUP(A101,'Ref Taxo'!A:D,4,FALSE))</f>
        <v>1105</v>
      </c>
      <c r="D101" s="34">
        <v>0.01</v>
      </c>
      <c r="E101" s="35"/>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0.01</v>
      </c>
      <c r="E102" s="35">
        <v>0.05</v>
      </c>
      <c r="F102" s="35" t="s">
        <v>2290</v>
      </c>
      <c r="G102" s="79"/>
      <c r="H102" s="80"/>
    </row>
    <row r="103" spans="1:8" ht="15">
      <c r="A103" s="33" t="s">
        <v>1336</v>
      </c>
      <c r="B103" s="20" t="str">
        <f>IF(A103="NEWCOD",IF(ISBLANK(G103),"renseigner le champ 'Nouveau taxon'",G103),VLOOKUP(A103,'Ref Taxo'!A:B,2,FALSE))</f>
        <v>Pellia endiviifolia</v>
      </c>
      <c r="C103" s="21">
        <f>IF(A103="NEWCOD",IF(ISBLANK(H103),"NoCod",H103),VLOOKUP(A103,'Ref Taxo'!A:D,4,FALSE))</f>
        <v>1197</v>
      </c>
      <c r="D103" s="34">
        <v>1</v>
      </c>
      <c r="E103" s="35">
        <v>0.2</v>
      </c>
      <c r="F103" s="35" t="s">
        <v>2290</v>
      </c>
      <c r="G103" s="79"/>
      <c r="H103" s="80"/>
    </row>
    <row r="104" spans="1:8" ht="15">
      <c r="A104" s="33" t="s">
        <v>429</v>
      </c>
      <c r="B104" s="20" t="str">
        <f>IF(A104="NEWCOD",IF(ISBLANK(G104),"renseigner le champ 'Nouveau taxon'",G104),VLOOKUP(A104,'Ref Taxo'!A:B,2,FALSE))</f>
        <v>Cinclidotus aquaticus</v>
      </c>
      <c r="C104" s="21">
        <f>IF(A104="NEWCOD",IF(ISBLANK(H104),"NoCod",H104),VLOOKUP(A104,'Ref Taxo'!A:D,4,FALSE))</f>
        <v>1318</v>
      </c>
      <c r="D104" s="34">
        <v>1.5</v>
      </c>
      <c r="E104" s="35"/>
      <c r="F104" s="35" t="s">
        <v>2290</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0.75</v>
      </c>
      <c r="E105" s="35"/>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0.01</v>
      </c>
      <c r="E106" s="35"/>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1</v>
      </c>
      <c r="E107" s="35"/>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0.25</v>
      </c>
      <c r="E108" s="35"/>
      <c r="F108" s="35" t="s">
        <v>2290</v>
      </c>
      <c r="G108" s="79"/>
      <c r="H108" s="80"/>
    </row>
    <row r="109" spans="1:8" ht="15">
      <c r="A109" s="33" t="s">
        <v>1026</v>
      </c>
      <c r="B109" s="20" t="str">
        <f>IF(A109="NEWCOD",IF(ISBLANK(G109),"renseigner le champ 'Nouveau taxon'",G109),VLOOKUP(A109,'Ref Taxo'!A:B,2,FALSE))</f>
        <v>Lemna minor</v>
      </c>
      <c r="C109" s="21">
        <f>IF(A109="NEWCOD",IF(ISBLANK(H109),"NoCod",H109),VLOOKUP(A109,'Ref Taxo'!A:D,4,FALSE))</f>
        <v>1626</v>
      </c>
      <c r="D109" s="34">
        <v>0.01</v>
      </c>
      <c r="E109" s="35"/>
      <c r="F109" s="35" t="s">
        <v>2290</v>
      </c>
      <c r="G109" s="79"/>
      <c r="H109" s="80"/>
    </row>
    <row r="110" spans="1:8" ht="15">
      <c r="A110" s="33" t="s">
        <v>676</v>
      </c>
      <c r="B110" s="20" t="str">
        <f>IF(A110="NEWCOD",IF(ISBLANK(G110),"renseigner le champ 'Nouveau taxon'",G110),VLOOKUP(A110,'Ref Taxo'!A:B,2,FALSE))</f>
        <v>Equisetum telmateia</v>
      </c>
      <c r="C110" s="21">
        <f>IF(A110="NEWCOD",IF(ISBLANK(H110),"NoCod",H110),VLOOKUP(A110,'Ref Taxo'!A:D,4,FALSE))</f>
        <v>29958</v>
      </c>
      <c r="D110" s="34"/>
      <c r="E110" s="35">
        <v>0.01</v>
      </c>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