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00260" sheetId="2" r:id="rId2"/>
    <sheet name="Mises à jour" sheetId="3" r:id="rId3"/>
  </sheets>
  <definedNames/>
  <calcPr calcId="145621"/>
</workbook>
</file>

<file path=xl/sharedStrings.xml><?xml version="1.0" encoding="utf-8"?>
<sst xmlns="http://schemas.openxmlformats.org/spreadsheetml/2006/main" count="6466" uniqueCount="5302">
  <si>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</si>
  <si>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</si>
  <si>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</si>
  <si>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</si>
  <si>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</si>
  <si>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</si>
  <si>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</si>
  <si>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</si>
  <si>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</si>
  <si>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</si>
  <si>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</si>
  <si>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</si>
  <si>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</si>
  <si>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</si>
  <si>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</si>
  <si>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</si>
  <si>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</si>
  <si>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</si>
  <si>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</si>
  <si>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</si>
  <si>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</si>
  <si>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</si>
  <si>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</si>
  <si>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</si>
  <si>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</si>
  <si>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</si>
  <si>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</si>
  <si>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</si>
  <si>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</si>
  <si>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</si>
  <si>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</si>
  <si>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</si>
  <si>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</si>
  <si>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</si>
  <si>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</si>
  <si>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</si>
  <si>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</si>
  <si>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</si>
  <si>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</si>
  <si>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</si>
  <si>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</si>
  <si>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</si>
  <si>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</si>
  <si>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</si>
  <si>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</si>
  <si>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</si>
  <si>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</si>
  <si>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</si>
  <si>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</si>
  <si>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</si>
  <si>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</si>
  <si>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</si>
  <si>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</si>
  <si>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</si>
  <si>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</si>
  <si>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</si>
  <si>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</si>
  <si>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</si>
  <si>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</si>
  <si>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</si>
  <si>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</si>
  <si>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</si>
  <si>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</si>
  <si>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</si>
  <si>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</si>
  <si>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</si>
  <si>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</si>
  <si>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</si>
  <si>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</si>
  <si>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</si>
  <si>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</si>
  <si>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</si>
  <si>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</si>
  <si>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</si>
  <si>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</si>
  <si>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</si>
  <si>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</si>
  <si>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</si>
  <si>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</si>
  <si>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</si>
  <si>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</si>
  <si>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</si>
  <si>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</si>
  <si>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</si>
  <si>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</si>
  <si>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</si>
  <si>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</si>
  <si>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</si>
  <si>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</si>
  <si>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</si>
  <si>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</si>
  <si>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</si>
  <si>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</si>
  <si>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</si>
  <si>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</si>
  <si>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</si>
  <si>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</si>
  <si>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</si>
  <si>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</si>
  <si>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</si>
  <si>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</si>
  <si>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</si>
  <si>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</si>
  <si>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</si>
  <si>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</si>
  <si>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</si>
  <si>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</si>
  <si>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</si>
  <si>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</si>
  <si>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</si>
  <si>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</si>
  <si>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</si>
  <si>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</si>
  <si>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</si>
  <si>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</si>
  <si>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</si>
  <si>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</si>
  <si>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</si>
  <si>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</si>
  <si>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</si>
  <si>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</si>
  <si>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</si>
  <si>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</si>
  <si>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</si>
  <si>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</si>
  <si>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</si>
  <si>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</si>
  <si>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</si>
  <si>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</si>
  <si>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</si>
  <si>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</si>
  <si>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</si>
  <si>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</si>
  <si>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</si>
  <si>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</si>
  <si>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</si>
  <si>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</si>
  <si>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</si>
  <si>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</si>
  <si>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</si>
  <si>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</si>
  <si>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</si>
  <si>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</si>
  <si>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</si>
  <si>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</si>
  <si>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</si>
  <si>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</si>
  <si>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</si>
  <si>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</si>
  <si>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</si>
  <si>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</si>
  <si>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</si>
  <si>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</si>
  <si>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</si>
  <si>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</si>
  <si>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</si>
  <si>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</si>
  <si>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</si>
  <si>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</si>
  <si>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</si>
  <si>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</si>
  <si>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</si>
  <si>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</si>
  <si>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</si>
  <si>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</si>
  <si>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</si>
  <si>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</si>
  <si>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</si>
  <si>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</si>
  <si>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</si>
  <si>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</si>
  <si>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</si>
  <si>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</si>
  <si>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</si>
  <si>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</si>
  <si>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</si>
  <si>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</si>
  <si>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</si>
  <si>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</si>
  <si>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</si>
  <si>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</si>
  <si>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</si>
  <si>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</si>
  <si>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</si>
  <si>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</si>
  <si>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</si>
  <si>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</si>
  <si>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</si>
  <si>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</si>
  <si>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</si>
  <si>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</si>
  <si>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</si>
  <si>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</si>
  <si>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</si>
  <si>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</si>
  <si>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</si>
  <si>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</si>
  <si>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</si>
  <si>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</si>
  <si>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</si>
  <si>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</si>
  <si>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</si>
  <si>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</si>
  <si>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</si>
  <si>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</si>
  <si>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</si>
  <si>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</si>
  <si>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</si>
  <si>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</si>
  <si>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</si>
  <si>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</si>
  <si>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</si>
  <si>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</si>
  <si>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</si>
  <si>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</si>
  <si>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</si>
  <si>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</si>
  <si>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</si>
  <si>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</si>
  <si>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</si>
  <si>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</si>
  <si>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</si>
  <si>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</si>
  <si>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</si>
  <si>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</si>
  <si>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</si>
  <si>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</si>
  <si>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</si>
  <si>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</si>
  <si>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</si>
  <si>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</si>
  <si>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</si>
  <si>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</si>
  <si>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</si>
  <si>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</si>
  <si>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</si>
  <si>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</si>
  <si>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</si>
  <si>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</si>
  <si>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</si>
  <si>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</si>
  <si>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</si>
  <si>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</si>
  <si>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</si>
  <si>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</si>
  <si>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</si>
  <si>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</si>
  <si>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</si>
  <si>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</si>
  <si>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</si>
  <si>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</si>
  <si>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</si>
  <si>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</si>
  <si>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</si>
  <si>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</si>
  <si>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</si>
  <si>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</si>
  <si>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</si>
  <si>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</si>
  <si>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</si>
  <si>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</si>
  <si>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</si>
  <si>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</si>
  <si>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</si>
  <si>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</si>
  <si>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</si>
  <si>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</si>
  <si>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</si>
  <si>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</si>
  <si>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</si>
  <si>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</si>
  <si>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</si>
  <si>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</si>
  <si>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</si>
  <si>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</si>
  <si>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</si>
  <si>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</si>
  <si>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</si>
  <si>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</si>
  <si>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</si>
  <si>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</si>
  <si>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</si>
  <si>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</si>
  <si>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</si>
  <si>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</si>
  <si>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</si>
  <si>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</si>
  <si>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</si>
  <si>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</si>
  <si>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</si>
  <si>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</si>
  <si>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</si>
  <si>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</si>
  <si>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</si>
  <si>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</si>
  <si>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</si>
  <si>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</si>
  <si>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</si>
  <si>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</si>
  <si>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</si>
  <si>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</si>
  <si>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</si>
  <si>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</si>
  <si>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</si>
  <si>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</si>
  <si>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</si>
  <si>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</si>
  <si>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</si>
  <si>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</si>
  <si>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</si>
  <si>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</si>
  <si>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</si>
  <si>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</si>
  <si>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</si>
  <si>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</si>
  <si>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</si>
  <si>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</si>
  <si>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</si>
  <si>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</si>
  <si>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</si>
  <si>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</si>
  <si>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</si>
  <si>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</si>
  <si>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</si>
  <si>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</si>
  <si>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</si>
  <si>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</si>
  <si>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</si>
  <si>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</si>
  <si>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</si>
  <si>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</si>
  <si>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</si>
  <si>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</si>
  <si>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</si>
  <si>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</si>
  <si>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</si>
  <si>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</si>
  <si>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</si>
  <si>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</si>
  <si>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</si>
  <si>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</si>
  <si>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</si>
  <si>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</si>
  <si>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</si>
  <si>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</si>
  <si>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</si>
  <si>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</si>
  <si>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</si>
  <si>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</si>
  <si>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</si>
  <si>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</si>
  <si>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</si>
  <si>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</si>
  <si>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</si>
  <si>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</si>
  <si>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</si>
  <si>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</si>
  <si>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</si>
  <si>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</si>
  <si>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</si>
  <si>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</si>
  <si>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</si>
  <si>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</si>
  <si>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</si>
  <si>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</si>
  <si>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</si>
  <si>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</si>
  <si>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</si>
  <si>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</si>
  <si>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</si>
  <si>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</si>
  <si>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</si>
  <si>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</si>
  <si>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</si>
  <si>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</si>
  <si>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</si>
  <si>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</si>
  <si>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</si>
  <si>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</si>
  <si>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</si>
  <si>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</si>
  <si>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</si>
  <si>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</si>
  <si>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</si>
  <si>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</si>
  <si>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</si>
  <si>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</si>
  <si>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</si>
  <si>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</si>
  <si>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</si>
  <si>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</si>
  <si>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</si>
  <si>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</si>
  <si>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</si>
  <si>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</si>
  <si>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</si>
  <si>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</si>
  <si>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</si>
  <si>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</si>
  <si>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</si>
  <si>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</si>
  <si>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</si>
  <si>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</si>
  <si>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</si>
  <si>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</si>
  <si>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</si>
  <si>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</si>
  <si>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</si>
  <si>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</si>
  <si>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</si>
  <si>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</si>
  <si>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</si>
  <si>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</si>
  <si>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</si>
  <si>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</si>
  <si>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</si>
  <si>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</si>
  <si>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</si>
  <si>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</si>
  <si>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</si>
  <si>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</si>
  <si>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</si>
  <si>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</si>
  <si>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</si>
  <si>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</si>
  <si>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</si>
  <si>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</si>
  <si>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</si>
  <si>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</si>
  <si>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</si>
  <si>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</si>
  <si>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</si>
  <si>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</si>
  <si>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</si>
  <si>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</si>
  <si>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</si>
  <si>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</si>
  <si>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</si>
  <si>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</si>
  <si>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</si>
  <si>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</si>
  <si>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</si>
  <si>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</si>
  <si>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</si>
  <si>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</si>
  <si>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</si>
  <si>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</si>
  <si>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</si>
  <si>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</si>
  <si>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</si>
  <si>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</si>
  <si>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</si>
  <si>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</si>
  <si>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</si>
  <si>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</si>
  <si>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</si>
  <si>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</si>
  <si>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</si>
  <si>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</si>
  <si>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</si>
  <si>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</si>
  <si>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</si>
  <si>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</si>
  <si>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</si>
  <si>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</si>
  <si>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</si>
  <si>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</si>
  <si>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</si>
  <si>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</si>
  <si>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</si>
  <si>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</si>
  <si>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</si>
  <si>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</si>
  <si>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</si>
  <si>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</si>
  <si>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</si>
  <si>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</si>
  <si>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</si>
  <si>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</si>
  <si>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</si>
  <si>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</si>
  <si>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</si>
  <si>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</si>
  <si>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</si>
  <si>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</si>
  <si>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</si>
  <si>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</si>
  <si>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</si>
  <si>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</si>
  <si>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</si>
  <si>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</si>
  <si>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</si>
  <si>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</si>
  <si>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</si>
  <si>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</si>
  <si>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</si>
  <si>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</si>
  <si>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</si>
  <si>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</si>
  <si>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</si>
  <si>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</si>
  <si>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</si>
  <si>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</si>
  <si>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</si>
  <si>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</si>
  <si>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</si>
  <si>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</si>
  <si>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</si>
  <si>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</si>
  <si>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</si>
  <si>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</si>
  <si>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</si>
  <si>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</si>
  <si>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</si>
  <si>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</si>
  <si>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</si>
  <si>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</si>
  <si>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</si>
  <si>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</si>
  <si>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</si>
  <si>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</si>
  <si>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</si>
  <si>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</si>
  <si>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</si>
  <si>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</si>
  <si>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</si>
  <si>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</si>
  <si>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</si>
  <si>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</si>
  <si>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</si>
  <si>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</si>
  <si>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</si>
  <si>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</si>
  <si>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</si>
  <si>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</si>
  <si>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</si>
  <si>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</si>
  <si>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</si>
  <si>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</si>
  <si>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</si>
  <si>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</si>
  <si>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</si>
  <si>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</si>
  <si>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</si>
  <si>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</si>
  <si>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</si>
  <si>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</si>
  <si>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</si>
  <si>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</si>
  <si>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</si>
  <si>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</si>
  <si>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</si>
  <si>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</si>
  <si>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</si>
  <si>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</si>
  <si>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</si>
  <si>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</si>
  <si>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</si>
  <si>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</si>
  <si>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</si>
  <si>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</si>
  <si>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</si>
  <si>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</si>
  <si>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</si>
  <si>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</si>
  <si>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</si>
  <si>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</si>
  <si>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</si>
  <si>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</si>
  <si>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</si>
  <si>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</si>
  <si>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</si>
  <si>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</si>
  <si>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</si>
  <si>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</si>
  <si>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</si>
  <si>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</si>
  <si>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</si>
  <si>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</si>
  <si>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</si>
  <si>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</si>
  <si>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</si>
  <si>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</si>
  <si>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</si>
  <si>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</si>
  <si>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</si>
  <si>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</si>
  <si>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</si>
  <si>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</si>
  <si>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</si>
  <si>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</si>
  <si>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</si>
  <si>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</si>
  <si>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</si>
  <si>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</si>
  <si>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</si>
  <si>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</si>
  <si>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</si>
  <si>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</si>
  <si>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</si>
  <si>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</si>
  <si>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</si>
  <si>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</si>
  <si>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</si>
  <si>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</si>
  <si>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</si>
  <si>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</si>
  <si>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</si>
  <si>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</si>
  <si>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</si>
  <si>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</si>
  <si>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</si>
  <si>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</si>
  <si>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</si>
  <si>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</si>
  <si>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</si>
  <si>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</si>
  <si>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</si>
  <si>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</si>
  <si>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</si>
  <si>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</si>
  <si>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</si>
  <si>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</si>
  <si>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</si>
  <si>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</si>
  <si>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</si>
  <si>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</si>
  <si>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</si>
  <si>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</si>
  <si>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</si>
  <si>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</si>
  <si>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</si>
  <si>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</si>
  <si>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</si>
  <si>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</si>
  <si>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</si>
  <si>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</si>
  <si>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</si>
  <si>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</si>
  <si>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</si>
  <si>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</si>
  <si>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</si>
  <si>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</si>
  <si>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</si>
  <si>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</si>
  <si>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</si>
  <si>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</si>
  <si>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</si>
  <si>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</si>
  <si>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</si>
  <si>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</si>
  <si>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</si>
  <si>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</si>
  <si>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</si>
  <si>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</si>
  <si>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</si>
  <si>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</si>
  <si>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</si>
  <si>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</si>
  <si>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</si>
  <si>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</si>
  <si>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</si>
  <si>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</si>
  <si>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</si>
  <si>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</si>
  <si>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</si>
  <si>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</si>
  <si>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</si>
  <si>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</si>
  <si>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</si>
  <si>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</si>
  <si>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</si>
  <si>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</si>
  <si>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</si>
  <si>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</si>
  <si>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</si>
  <si>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</si>
  <si>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</si>
  <si>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</si>
  <si>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</si>
  <si>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</si>
  <si>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</si>
  <si>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</si>
  <si>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</si>
  <si>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</si>
  <si>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</si>
  <si>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</si>
  <si>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</si>
  <si>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</si>
  <si>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</si>
  <si>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</si>
  <si>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</si>
  <si>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</si>
  <si>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</si>
  <si>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</si>
  <si>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</si>
  <si>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</si>
  <si>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</si>
  <si>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</si>
  <si>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</si>
  <si>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</si>
  <si>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</si>
  <si>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</si>
  <si>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</si>
  <si>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</si>
  <si>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</si>
  <si>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</si>
  <si>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</si>
  <si>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</si>
  <si>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</si>
  <si>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</si>
  <si>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</si>
  <si>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</si>
  <si>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</si>
  <si>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</si>
  <si>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</si>
  <si>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</si>
  <si>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</si>
  <si>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</si>
  <si>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</si>
  <si>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</si>
  <si>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</si>
  <si>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</si>
  <si>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</si>
  <si>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</si>
  <si>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</si>
  <si>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</si>
  <si>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</si>
  <si>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</si>
  <si>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</si>
  <si>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</si>
  <si>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</si>
  <si>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</si>
  <si>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</si>
  <si>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</si>
  <si>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</si>
  <si>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</si>
  <si>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</si>
  <si>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</si>
  <si>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</si>
  <si>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</si>
  <si>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</si>
  <si>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</si>
  <si>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</si>
  <si>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</si>
  <si>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</si>
  <si>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</si>
  <si>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</si>
  <si>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</si>
  <si>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</si>
  <si>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</si>
  <si>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</si>
  <si>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</si>
  <si>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</si>
  <si>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</si>
  <si>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</si>
  <si>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</si>
  <si>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</si>
  <si>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</si>
  <si>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</si>
  <si>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</si>
  <si>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</si>
  <si>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</si>
  <si>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</si>
  <si>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</si>
  <si>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</si>
  <si>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</si>
  <si>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</si>
  <si>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</si>
  <si>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</si>
  <si>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</si>
  <si>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</si>
  <si>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</si>
  <si>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</si>
  <si>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</si>
  <si>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</si>
  <si>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</si>
  <si>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</si>
  <si>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</si>
  <si>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</si>
  <si>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</si>
  <si>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</si>
  <si>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</si>
  <si>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</si>
  <si>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</si>
  <si>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</si>
  <si>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</si>
  <si>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</si>
  <si>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</si>
  <si>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</si>
  <si>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</si>
  <si>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</si>
  <si>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</si>
  <si>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</si>
  <si>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</si>
  <si>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</si>
  <si>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</si>
  <si>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</si>
  <si>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</si>
  <si>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</si>
  <si>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</si>
  <si>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</si>
  <si>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</si>
  <si>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</si>
  <si>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</si>
  <si>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</si>
  <si>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</si>
  <si>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</si>
  <si>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</si>
  <si>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</si>
  <si>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</si>
  <si>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</si>
  <si>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</si>
  <si>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</si>
  <si>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</si>
  <si>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</si>
  <si>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</si>
  <si>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</si>
  <si>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</si>
  <si>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</si>
  <si>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</si>
  <si>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</si>
  <si>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</si>
  <si>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</si>
  <si>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</si>
  <si>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</si>
  <si>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</si>
  <si>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</si>
  <si>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</si>
  <si>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</si>
  <si>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</si>
  <si>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</si>
  <si>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</si>
  <si>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</si>
  <si>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</si>
  <si>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</si>
  <si>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</si>
  <si>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</si>
  <si>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</si>
  <si>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</si>
  <si>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</si>
  <si>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</si>
  <si>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</si>
  <si>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</si>
  <si>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</si>
  <si>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</si>
  <si>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</si>
  <si>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</si>
  <si>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</si>
  <si>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</si>
  <si>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</si>
  <si>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</si>
  <si>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</si>
  <si>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</si>
  <si>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</si>
  <si>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</si>
  <si>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</si>
  <si>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</si>
  <si>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</si>
  <si>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</si>
  <si>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</si>
  <si>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</si>
  <si>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</si>
  <si>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</si>
  <si>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</si>
  <si>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</si>
  <si>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</si>
  <si>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</si>
  <si>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</si>
  <si>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</si>
  <si>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</si>
  <si>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</si>
  <si>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</si>
  <si>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</si>
  <si>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</si>
  <si>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</si>
  <si>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</si>
  <si>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</si>
  <si>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</si>
  <si>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</si>
  <si>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</si>
  <si>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</si>
  <si>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</si>
  <si>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</si>
  <si>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</si>
  <si>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</si>
  <si>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</si>
  <si>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</si>
  <si>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</si>
  <si>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</si>
  <si>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</si>
  <si>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</si>
  <si>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</si>
  <si>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</si>
  <si>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</si>
  <si>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</si>
  <si>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</si>
  <si>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</si>
  <si>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</si>
  <si>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</si>
  <si>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</si>
  <si>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</si>
  <si>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</si>
  <si>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</si>
  <si>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</si>
  <si>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</si>
  <si>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</si>
  <si>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</si>
  <si>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</si>
  <si>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</si>
  <si>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</si>
  <si>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</si>
  <si>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</si>
  <si>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</si>
  <si>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</si>
  <si>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</si>
  <si>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</si>
  <si>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</si>
  <si>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</si>
  <si>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</si>
  <si>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</si>
  <si>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</si>
  <si>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</si>
  <si>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</si>
  <si>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</si>
  <si>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</si>
  <si>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</si>
  <si>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</si>
  <si>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</si>
  <si>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</si>
  <si>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</si>
  <si>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</si>
  <si>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</si>
  <si>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</si>
  <si>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</si>
  <si>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</si>
  <si>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</si>
  <si>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</si>
  <si>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</si>
  <si>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</si>
  <si>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</si>
  <si>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</si>
  <si>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</si>
  <si>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</si>
  <si>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</si>
  <si>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</si>
  <si>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</si>
  <si>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</si>
  <si>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</si>
  <si>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</si>
  <si>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</si>
  <si>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</si>
  <si>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</si>
  <si>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</si>
  <si>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</si>
  <si>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</si>
  <si>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</si>
  <si>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</si>
  <si>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</si>
  <si>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</si>
  <si>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</si>
  <si>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</si>
  <si>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</si>
  <si>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</si>
  <si>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</si>
  <si>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</si>
  <si>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</si>
  <si>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</si>
  <si>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</si>
  <si>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</si>
  <si>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</si>
  <si>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</si>
  <si>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</si>
  <si>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</si>
  <si>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</si>
  <si>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</si>
  <si>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</si>
  <si>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</si>
  <si>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</si>
  <si>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</si>
  <si>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</si>
  <si>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</si>
  <si>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</si>
  <si>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</si>
  <si>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</si>
  <si>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</si>
  <si>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</si>
  <si>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</si>
  <si>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</si>
  <si>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</si>
  <si>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</si>
  <si>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</si>
  <si>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</si>
  <si>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</si>
  <si>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</si>
  <si>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</si>
  <si>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</si>
  <si>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</si>
  <si>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</si>
  <si>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</si>
  <si>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</si>
  <si>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</si>
  <si>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</si>
  <si>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</si>
  <si>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</si>
  <si>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</si>
  <si>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</si>
  <si>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</si>
  <si>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</si>
  <si>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</si>
  <si>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</si>
  <si>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</si>
  <si>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</si>
  <si>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</si>
  <si>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</si>
  <si>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</si>
  <si>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</si>
  <si>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</si>
  <si>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</si>
  <si>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</si>
  <si>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</si>
  <si>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</si>
  <si>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</si>
  <si>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</si>
  <si>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</si>
  <si>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</si>
  <si>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</si>
  <si>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</si>
  <si>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</si>
  <si>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</si>
  <si>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</si>
  <si>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</si>
  <si>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</si>
  <si>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</si>
  <si>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</si>
  <si>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</si>
  <si>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</si>
  <si>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</si>
  <si>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</si>
  <si>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</si>
  <si>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</si>
  <si>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</si>
  <si>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</si>
  <si>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</si>
  <si>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</si>
  <si>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</si>
  <si>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</si>
  <si>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</si>
  <si>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</si>
  <si>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</si>
  <si>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</si>
  <si>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</si>
  <si>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</si>
  <si>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</si>
  <si>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</si>
  <si>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</si>
  <si>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</si>
  <si>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</si>
  <si>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</si>
  <si>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</si>
  <si>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</si>
  <si>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</si>
  <si>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</si>
  <si>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</si>
  <si>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</si>
  <si>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</si>
  <si>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</si>
  <si>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</si>
  <si>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</si>
  <si>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</si>
  <si>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</si>
  <si>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</si>
  <si>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</si>
  <si>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</si>
  <si>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</si>
  <si>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</si>
  <si>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</si>
  <si>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</si>
  <si>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</si>
  <si>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</si>
  <si>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</si>
  <si>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</si>
  <si>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</si>
  <si>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</si>
  <si>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</si>
  <si>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</si>
  <si>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</si>
  <si>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</si>
  <si>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</si>
  <si>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</si>
  <si>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</si>
  <si>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</si>
  <si>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</si>
  <si>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</si>
  <si>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</si>
  <si>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</si>
  <si>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</si>
  <si>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</si>
  <si>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</si>
  <si>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</si>
  <si>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</si>
  <si>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</si>
  <si>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</si>
  <si>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</si>
  <si>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</si>
  <si>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</si>
  <si>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</si>
  <si>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</si>
  <si>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</si>
  <si>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</si>
  <si>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</si>
  <si>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</si>
  <si>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</si>
  <si>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</si>
  <si>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</si>
  <si>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</si>
  <si>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</si>
  <si>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</si>
  <si>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</si>
  <si>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</si>
  <si>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</si>
  <si>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</si>
  <si>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</si>
  <si>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</si>
  <si>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</si>
  <si>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</si>
  <si>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</si>
  <si>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</si>
  <si>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</si>
  <si>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</si>
  <si>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</si>
  <si>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</si>
  <si>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</si>
  <si>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</si>
  <si>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</si>
  <si>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</si>
  <si>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</si>
  <si>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</si>
  <si>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</si>
  <si>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</si>
  <si>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</si>
  <si>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</si>
  <si>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</si>
  <si>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</si>
  <si>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</si>
  <si>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</si>
  <si>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</si>
  <si>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</si>
  <si>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</si>
  <si>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</si>
  <si>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</si>
  <si>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</si>
  <si>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</si>
  <si>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</si>
  <si>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</si>
  <si>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</si>
  <si>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</si>
  <si>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</si>
  <si>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</si>
  <si>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</si>
  <si>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</si>
  <si>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</si>
  <si>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</si>
  <si>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</si>
  <si>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</si>
  <si>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</si>
  <si>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</si>
  <si>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</si>
  <si>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</si>
  <si>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</si>
  <si>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</si>
  <si>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</si>
  <si>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</si>
  <si>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</si>
  <si>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</si>
  <si>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</si>
  <si>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</si>
  <si>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</si>
  <si>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</si>
  <si>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</si>
  <si>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</si>
  <si>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</si>
  <si>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</si>
  <si>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</si>
  <si>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</si>
  <si>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</si>
  <si>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</si>
  <si>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</si>
  <si>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</si>
  <si>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</si>
  <si>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</si>
  <si>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</si>
  <si>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</si>
  <si>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</si>
  <si>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</si>
  <si>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</si>
  <si>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</si>
  <si>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</si>
  <si>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</si>
  <si>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</si>
  <si>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</si>
  <si>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</si>
  <si>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</si>
  <si>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</si>
  <si>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</si>
  <si>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</si>
  <si>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</si>
  <si>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</si>
  <si>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</si>
  <si>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</si>
  <si>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</si>
  <si>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</si>
  <si>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</si>
  <si>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</si>
  <si>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</si>
  <si>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</si>
  <si>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</si>
  <si>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</si>
  <si>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</si>
  <si>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</si>
  <si>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</si>
  <si>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</si>
  <si>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</si>
  <si>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</si>
  <si>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</si>
  <si>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</si>
  <si>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</si>
  <si>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</si>
  <si>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</si>
  <si>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</si>
  <si>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</si>
  <si>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</si>
  <si>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</si>
  <si>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</si>
  <si>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</si>
  <si>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</si>
  <si>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</si>
  <si>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</si>
  <si>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</si>
  <si>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</si>
  <si>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</si>
  <si>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</si>
  <si>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</si>
  <si>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</si>
  <si>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</si>
  <si>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</si>
  <si>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</si>
  <si>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</si>
  <si>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</si>
  <si>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</si>
  <si>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</si>
  <si>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</si>
  <si>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</si>
  <si>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</si>
  <si>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</si>
  <si>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</si>
  <si>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</si>
  <si>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</si>
  <si>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</si>
  <si>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</si>
  <si>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</si>
  <si>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</si>
  <si>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</si>
  <si>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</si>
  <si>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</si>
  <si>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</si>
  <si>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</si>
  <si>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</si>
  <si>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</si>
  <si>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</si>
  <si>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</si>
  <si>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</si>
  <si>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</si>
  <si>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</si>
  <si>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</si>
  <si>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</si>
  <si>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</si>
  <si>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</si>
  <si>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</si>
  <si>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</si>
  <si>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</si>
  <si>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</si>
  <si>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</si>
  <si>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</si>
  <si>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</si>
  <si>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</si>
  <si>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</si>
  <si>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</si>
  <si>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</si>
  <si>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</si>
  <si>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</si>
  <si>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</si>
  <si>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</si>
  <si>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</si>
  <si>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</si>
  <si>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</si>
  <si>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</si>
  <si>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</si>
  <si>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</si>
  <si>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</si>
  <si>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</si>
  <si>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</si>
  <si>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</si>
  <si>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</si>
  <si>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</si>
  <si>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</si>
  <si>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</si>
  <si>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</si>
  <si>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</si>
  <si>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</si>
  <si>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</si>
  <si>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</si>
  <si>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</si>
  <si>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</si>
  <si>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</si>
  <si>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</si>
  <si>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</si>
  <si>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</si>
  <si>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</si>
  <si>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</si>
  <si>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</si>
  <si>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</si>
  <si>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</si>
  <si>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</si>
  <si>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</si>
  <si>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</si>
  <si>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</si>
  <si>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</si>
  <si>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</si>
  <si>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</si>
  <si>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</si>
  <si>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</si>
  <si>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</si>
  <si>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</si>
  <si>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</si>
  <si>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</si>
  <si>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</si>
  <si>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</si>
  <si>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</si>
  <si>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</si>
  <si>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</si>
  <si>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</si>
  <si>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</si>
  <si>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</si>
  <si>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</si>
  <si>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</si>
  <si>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</si>
  <si>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</si>
  <si>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</si>
  <si>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</si>
  <si>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</si>
  <si>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</si>
  <si>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</si>
  <si>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</si>
  <si>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</si>
  <si>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</si>
  <si>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</si>
  <si>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</si>
  <si>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</si>
  <si>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</si>
  <si>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</si>
  <si>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</si>
  <si>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</si>
  <si>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</si>
  <si>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</si>
  <si>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</si>
  <si>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</si>
  <si>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</si>
  <si>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</si>
  <si>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</si>
  <si>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</si>
  <si>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</si>
  <si>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</si>
  <si>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</si>
  <si>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</si>
  <si>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</si>
  <si>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</si>
  <si>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</si>
  <si>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</si>
  <si>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</si>
  <si>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</si>
  <si>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</si>
  <si>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</si>
  <si>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</si>
  <si>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</si>
  <si>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</si>
  <si>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</si>
  <si>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</si>
  <si>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</si>
  <si>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</si>
  <si>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</si>
  <si>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</si>
  <si>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</si>
  <si>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</si>
  <si>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</si>
  <si>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</si>
  <si>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</si>
  <si>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</si>
  <si>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</si>
  <si>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</si>
  <si>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</si>
  <si>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</si>
  <si>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</si>
  <si>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</si>
  <si>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</si>
  <si>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</si>
  <si>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</si>
  <si>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</si>
  <si>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</si>
  <si>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</si>
  <si>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</si>
  <si>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</si>
  <si>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</si>
  <si>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</si>
  <si>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</si>
  <si>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</si>
  <si>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</si>
  <si>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</si>
  <si>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</si>
  <si>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</si>
  <si>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</si>
  <si>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</si>
  <si>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</si>
  <si>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</si>
  <si>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</si>
  <si>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</si>
  <si>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</si>
  <si>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</si>
  <si>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</si>
  <si>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</si>
  <si>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</si>
  <si>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</si>
  <si>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</si>
  <si>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</si>
  <si>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</si>
  <si>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</si>
  <si>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</si>
  <si>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</si>
  <si>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</si>
  <si>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</si>
  <si>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</si>
  <si>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</si>
  <si>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</si>
  <si>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</si>
  <si>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</si>
  <si>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</si>
  <si>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</si>
  <si>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</si>
  <si>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</si>
  <si>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</si>
  <si>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</si>
  <si>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</si>
  <si>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</si>
  <si>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</si>
  <si>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</si>
  <si>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</si>
  <si>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</si>
  <si>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</si>
  <si>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</si>
  <si>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</si>
  <si>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</si>
  <si>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</si>
  <si>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</si>
  <si>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</si>
  <si>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</si>
  <si>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</si>
  <si>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</si>
  <si>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</si>
  <si>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</si>
  <si>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</si>
  <si>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</si>
  <si>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</si>
  <si>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</si>
  <si>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</si>
  <si>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</si>
  <si>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</si>
  <si>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</si>
  <si>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</si>
  <si>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</si>
  <si>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</si>
  <si>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</si>
  <si>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</si>
  <si>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</si>
  <si>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</si>
  <si>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</si>
  <si>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</si>
  <si>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</si>
  <si>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</si>
  <si>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</si>
  <si>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</si>
  <si>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</si>
  <si>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</si>
  <si>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</si>
  <si>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</si>
  <si>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</si>
  <si>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</si>
  <si>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</si>
  <si>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</si>
  <si>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</si>
  <si>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</si>
  <si>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</si>
  <si>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</si>
  <si>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</si>
  <si>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</si>
  <si>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</si>
  <si>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</si>
  <si>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</si>
  <si>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</si>
  <si>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</si>
  <si>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</si>
  <si>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</si>
  <si>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</si>
  <si>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</si>
  <si>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</si>
  <si>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</si>
  <si>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</si>
  <si>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</si>
  <si>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</si>
  <si>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</si>
  <si>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</si>
  <si>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</si>
  <si>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</si>
  <si>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</si>
  <si>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</si>
  <si>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</si>
  <si>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</si>
  <si>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</si>
  <si>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</si>
  <si>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</si>
  <si>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</si>
  <si>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</si>
  <si>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</si>
  <si>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</si>
  <si>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</si>
  <si>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</si>
  <si>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</si>
  <si>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</si>
  <si>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</si>
  <si>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</si>
  <si>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</si>
  <si>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</si>
  <si>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</si>
  <si>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</si>
  <si>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</si>
  <si>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</si>
  <si>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</si>
  <si>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</si>
  <si>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</si>
  <si>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</si>
  <si>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</si>
  <si>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</si>
  <si>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</si>
  <si>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</si>
  <si>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</si>
  <si>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</si>
  <si>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</si>
  <si>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</si>
  <si>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</si>
  <si>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</si>
  <si>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</si>
  <si>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</si>
  <si>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</si>
  <si>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</si>
  <si>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</si>
  <si>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</si>
  <si>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</si>
  <si>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</si>
  <si>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</si>
  <si>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</si>
  <si>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</si>
  <si>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</si>
  <si>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</si>
  <si>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</si>
  <si>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</si>
  <si>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</si>
  <si>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</si>
  <si>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</si>
  <si>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</si>
  <si>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</si>
  <si>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</si>
  <si>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</si>
  <si>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</si>
  <si>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</si>
  <si>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</si>
  <si>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</si>
  <si>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</si>
  <si>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</si>
  <si>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</si>
  <si>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</si>
  <si>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</si>
  <si>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</si>
  <si>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</si>
  <si>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</si>
  <si>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</si>
  <si>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</si>
  <si>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</si>
  <si>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</si>
  <si>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</si>
  <si>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</si>
  <si>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</si>
  <si>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</si>
  <si>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</si>
  <si>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</si>
  <si>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</si>
  <si>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</si>
  <si>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</si>
  <si>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</si>
  <si>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</si>
  <si>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</si>
  <si>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</si>
  <si>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</si>
  <si>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</si>
  <si>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</si>
  <si>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</si>
  <si>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</si>
  <si>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</si>
  <si>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</si>
  <si>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</si>
  <si>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</si>
  <si>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</si>
  <si>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</si>
  <si>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</si>
  <si>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</si>
  <si>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</si>
  <si>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</si>
  <si>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</si>
  <si>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</si>
  <si>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</si>
  <si>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</si>
  <si>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</si>
  <si>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</si>
  <si>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</si>
  <si>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</si>
  <si>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</si>
  <si>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</si>
  <si>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</si>
  <si>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</si>
  <si>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</si>
  <si>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</si>
  <si>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</si>
  <si>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</si>
  <si>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</si>
  <si>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</si>
  <si>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</si>
  <si>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</si>
  <si>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</si>
  <si>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</si>
  <si>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</si>
  <si>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</si>
  <si>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</si>
  <si>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</si>
  <si>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</si>
  <si>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</si>
  <si>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</si>
  <si>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</si>
  <si>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</si>
  <si>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</si>
  <si>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</si>
  <si>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</si>
  <si>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</si>
  <si>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</si>
  <si>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</si>
  <si>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</si>
  <si>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</si>
  <si>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</si>
  <si>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</si>
  <si>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</si>
  <si>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</si>
  <si>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</si>
  <si>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</si>
  <si>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</si>
  <si>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</si>
  <si>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</si>
  <si>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</si>
  <si>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</si>
  <si>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</si>
  <si>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</si>
  <si>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</si>
  <si>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</si>
  <si>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</si>
  <si>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</si>
  <si>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</si>
  <si>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</si>
  <si>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</si>
  <si>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</si>
  <si>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</si>
  <si>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</si>
  <si>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</si>
  <si>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</si>
  <si>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</si>
  <si>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</si>
  <si>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</si>
  <si>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</si>
  <si>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</si>
  <si>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</si>
  <si>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</si>
  <si>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</si>
  <si>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</si>
  <si>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</si>
  <si>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</si>
  <si>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</si>
  <si>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</si>
  <si>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</si>
  <si>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</si>
  <si>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</si>
  <si>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</si>
  <si>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</si>
  <si>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</si>
  <si>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</si>
  <si>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</si>
  <si>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</si>
  <si>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</si>
  <si>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</si>
  <si>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</si>
  <si>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</si>
  <si>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</si>
  <si>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</si>
  <si>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</si>
  <si>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</si>
  <si>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</si>
  <si>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</si>
  <si>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</si>
  <si>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</si>
  <si>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</si>
  <si>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</si>
  <si>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</si>
  <si>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</si>
  <si>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</si>
  <si>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</si>
  <si>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</si>
  <si>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</si>
  <si>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</si>
  <si>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</si>
  <si>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</si>
  <si>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</si>
  <si>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</si>
  <si>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</si>
  <si>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</si>
  <si>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</si>
  <si>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</si>
  <si>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</si>
  <si>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</si>
  <si>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</si>
  <si>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</si>
  <si>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</si>
  <si>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</si>
  <si>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</si>
  <si>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</si>
  <si>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</si>
  <si>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</si>
  <si>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</si>
  <si>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</si>
  <si>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</si>
  <si>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</si>
  <si>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</si>
  <si>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</si>
  <si>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</si>
  <si>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</si>
  <si>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</si>
  <si>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</si>
  <si>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</si>
  <si>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</si>
  <si>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</si>
  <si>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</si>
  <si>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</si>
  <si>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</si>
  <si>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</si>
  <si>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</si>
  <si>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</si>
  <si>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</si>
  <si>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</si>
  <si>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</si>
  <si>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</si>
  <si>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</si>
  <si>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</si>
  <si>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</si>
  <si>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</si>
  <si>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</si>
  <si>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</si>
  <si>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</si>
  <si>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</si>
  <si>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</si>
  <si>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</si>
  <si>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</si>
  <si>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</si>
  <si>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</si>
  <si>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</si>
  <si>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</si>
  <si>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</si>
  <si>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</si>
  <si>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</si>
  <si>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</si>
  <si>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</si>
  <si>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</si>
  <si>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</si>
  <si>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</si>
  <si>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</si>
  <si>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</si>
  <si>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</si>
  <si>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</si>
  <si>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</si>
  <si>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</si>
  <si>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</si>
  <si>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</si>
  <si>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</si>
  <si>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</si>
  <si>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</si>
  <si>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</si>
  <si>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</si>
  <si>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</si>
  <si>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</si>
  <si>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</si>
  <si>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</si>
  <si>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</si>
  <si>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</si>
  <si>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</si>
  <si>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</si>
  <si>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</si>
  <si>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</si>
  <si>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</si>
  <si>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</si>
  <si>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</si>
  <si>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</si>
  <si>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</si>
  <si>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</si>
  <si>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</si>
  <si>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</si>
  <si>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</si>
  <si>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</si>
  <si>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</si>
  <si>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</si>
  <si>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</si>
  <si>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</si>
  <si>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</si>
  <si>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</si>
  <si>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</si>
  <si>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</si>
  <si>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</si>
  <si>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</si>
  <si>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</si>
  <si>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</si>
  <si>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</si>
  <si>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</si>
  <si>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</si>
  <si>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</si>
  <si>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</si>
  <si>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</si>
  <si>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</si>
  <si>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</si>
  <si>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</si>
  <si>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</si>
  <si>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</si>
  <si>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</si>
  <si>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</si>
  <si>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</si>
  <si>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</si>
  <si>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</si>
  <si>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</si>
  <si>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</si>
  <si>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</si>
  <si>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</si>
  <si>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</si>
  <si>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</si>
  <si>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</si>
  <si>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</si>
  <si>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</si>
  <si>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</si>
  <si>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</si>
  <si>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</si>
  <si>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</si>
  <si>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</si>
  <si>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</si>
  <si>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</si>
  <si>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</si>
  <si>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</si>
  <si>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</si>
  <si>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</si>
  <si>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</si>
  <si>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</si>
  <si>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</si>
  <si>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</si>
  <si>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</si>
  <si>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</si>
  <si>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</si>
  <si>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</si>
  <si>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</si>
  <si>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</si>
  <si>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</si>
  <si>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</si>
  <si>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</si>
  <si>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</si>
  <si>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</si>
  <si>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</si>
  <si>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</si>
  <si>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</si>
  <si>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</si>
  <si>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</si>
  <si>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</si>
  <si>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</si>
  <si>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</si>
  <si>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</si>
  <si>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</si>
  <si>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</si>
  <si>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</si>
  <si>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</si>
  <si>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</si>
  <si>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</si>
  <si>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</si>
  <si>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</si>
  <si>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</si>
  <si>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</si>
  <si>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</si>
  <si>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</si>
  <si>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</si>
  <si>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</si>
  <si>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</si>
  <si>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</si>
  <si>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</si>
  <si>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</si>
  <si>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</si>
  <si>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</si>
  <si>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</si>
  <si>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</si>
  <si>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</si>
  <si>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</si>
  <si>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</si>
  <si>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</si>
  <si>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</si>
  <si>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</si>
  <si>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</si>
  <si>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</si>
  <si>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</si>
  <si>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</si>
  <si>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</si>
  <si>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</si>
  <si>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</si>
  <si>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</si>
  <si>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</si>
  <si>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</si>
  <si>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</si>
  <si>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</si>
  <si>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</si>
  <si>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</si>
  <si>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</si>
  <si>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</si>
  <si>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</si>
  <si>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</si>
  <si>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</si>
  <si>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</si>
  <si>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</si>
  <si>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</si>
  <si>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</si>
  <si>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</si>
  <si>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</si>
  <si>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</si>
  <si>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</si>
  <si>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</si>
  <si>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</si>
  <si>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</si>
  <si>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</si>
  <si>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</si>
  <si>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</si>
  <si>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</si>
  <si>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</si>
  <si>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</si>
  <si>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</si>
  <si>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</si>
  <si>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</si>
  <si>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</si>
  <si>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</si>
  <si>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</si>
  <si>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</si>
  <si>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</si>
  <si>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</si>
  <si>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</si>
  <si>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</si>
  <si>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</si>
  <si>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</si>
  <si>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</si>
  <si>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</si>
  <si>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</si>
  <si>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</si>
  <si>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</si>
  <si>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</si>
  <si>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</si>
  <si>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</si>
  <si>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</si>
  <si>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</si>
  <si>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</si>
  <si>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</si>
  <si>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</si>
  <si>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</si>
  <si>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</si>
  <si>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</si>
  <si>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</si>
  <si>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</si>
  <si>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</si>
  <si>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</si>
  <si>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</si>
  <si>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</si>
  <si>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</si>
  <si>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</si>
  <si>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</si>
  <si>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</si>
  <si>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</si>
  <si>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</si>
  <si>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</si>
  <si>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</si>
  <si>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</si>
  <si>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</si>
  <si>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</si>
  <si>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</si>
  <si>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</si>
  <si>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</si>
  <si>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</si>
  <si>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</si>
  <si>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</si>
  <si>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</si>
  <si>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</si>
  <si>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</si>
  <si>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</si>
  <si>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</si>
  <si>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</si>
  <si>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</si>
  <si>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</si>
  <si>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</si>
  <si>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</si>
  <si>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</si>
  <si>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</si>
  <si>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</si>
  <si>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</si>
  <si>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</si>
  <si>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</si>
  <si>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</si>
  <si>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</si>
  <si>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</si>
  <si>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</si>
  <si>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</si>
  <si>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</si>
  <si>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</si>
  <si>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</si>
  <si>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</si>
  <si>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</si>
  <si>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</si>
  <si>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</si>
  <si>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</si>
  <si>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</si>
  <si>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</si>
  <si>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</si>
  <si>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</si>
  <si>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</si>
  <si>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</si>
  <si>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</si>
  <si>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</si>
  <si>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</si>
  <si>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</si>
  <si>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</si>
  <si>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</si>
  <si>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</si>
  <si>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</si>
  <si>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</si>
  <si>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</si>
  <si>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</si>
  <si>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</si>
  <si>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</si>
  <si>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</si>
  <si>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</si>
  <si>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</si>
  <si>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</si>
  <si>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</si>
  <si>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</si>
  <si>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</si>
  <si>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</si>
  <si>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</si>
  <si>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</si>
  <si>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</si>
  <si>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</si>
  <si>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</si>
  <si>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</si>
  <si>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</si>
  <si>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</si>
  <si>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</si>
  <si>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</si>
  <si>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</si>
  <si>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</si>
  <si>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</si>
  <si>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</si>
  <si>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</si>
  <si>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</si>
  <si>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</si>
  <si>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</si>
  <si>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</si>
  <si>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</si>
  <si>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</si>
  <si>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</si>
  <si>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</si>
  <si>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</si>
  <si>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</si>
  <si>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</si>
  <si>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</si>
  <si>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</si>
  <si>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</si>
  <si>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</si>
  <si>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</si>
  <si>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</si>
  <si>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</si>
  <si>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</si>
  <si>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</si>
  <si>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</si>
  <si>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</si>
  <si>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</si>
  <si>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</si>
  <si>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</si>
  <si>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</si>
  <si>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</si>
  <si>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</si>
  <si>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</si>
  <si>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</si>
  <si>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</si>
  <si>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</si>
  <si>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</si>
  <si>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</si>
  <si>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</si>
  <si>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</si>
  <si>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</si>
  <si>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</si>
  <si>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</si>
  <si>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</si>
  <si>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</si>
  <si>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</si>
  <si>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</si>
  <si>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</si>
  <si>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</si>
  <si>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</si>
  <si>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</si>
  <si>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</si>
  <si>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</si>
  <si>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</si>
  <si>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</si>
  <si>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</si>
  <si>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</si>
  <si>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</si>
  <si>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</si>
  <si>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</si>
  <si>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</si>
  <si>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</si>
  <si>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</si>
  <si>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</si>
  <si>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</si>
  <si>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</si>
  <si>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</si>
  <si>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</si>
  <si>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</si>
  <si>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</si>
  <si>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</si>
  <si>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</si>
  <si>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</si>
  <si>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</si>
  <si>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</si>
  <si>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</si>
  <si>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</si>
  <si>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</si>
  <si>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</si>
  <si>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</si>
  <si>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</si>
  <si>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</si>
  <si>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</si>
  <si>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</si>
  <si>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</si>
  <si>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</si>
  <si>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</si>
  <si>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</si>
  <si>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</si>
  <si>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</si>
  <si>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</si>
  <si>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</si>
  <si>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</si>
  <si>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</si>
  <si>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</si>
  <si>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</si>
  <si>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</si>
  <si>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</si>
  <si>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</si>
  <si>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</si>
  <si>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</si>
  <si>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</si>
  <si>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</si>
  <si>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</si>
  <si>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</si>
  <si>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</si>
  <si>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</si>
  <si>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</si>
  <si>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</si>
  <si>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</si>
  <si>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</si>
  <si>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</si>
  <si>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</si>
  <si>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</si>
  <si>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</si>
  <si>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</si>
  <si>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</si>
  <si>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</si>
  <si>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</si>
  <si>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</si>
  <si>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</si>
  <si>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</si>
  <si>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</si>
  <si>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</si>
  <si>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</si>
  <si>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</si>
  <si>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</si>
  <si>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</si>
  <si>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</si>
  <si>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</si>
  <si>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</si>
  <si>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</si>
  <si>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</si>
  <si>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</si>
  <si>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</si>
  <si>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</si>
  <si>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</si>
  <si>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</si>
  <si>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</si>
  <si>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</si>
  <si>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</si>
  <si>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</si>
  <si>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</si>
  <si>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</si>
  <si>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</si>
  <si>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</si>
  <si>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</si>
  <si>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</si>
  <si>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</si>
  <si>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</si>
  <si>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</si>
  <si>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</si>
  <si>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</si>
  <si>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</si>
  <si>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</si>
  <si>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</si>
  <si>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</si>
  <si>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</si>
  <si>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</si>
  <si>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</si>
  <si>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</si>
  <si>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</si>
  <si>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</si>
  <si>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</si>
  <si>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</si>
  <si>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</si>
  <si>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</si>
  <si>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</si>
  <si>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</si>
  <si>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</si>
  <si>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</si>
  <si>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</si>
  <si>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</si>
  <si>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</si>
  <si>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</si>
  <si>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</si>
  <si>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</si>
  <si>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</si>
  <si>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</si>
  <si>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</si>
  <si>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</si>
  <si>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</si>
  <si>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</si>
  <si>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</si>
  <si>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</si>
  <si>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</si>
  <si>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</si>
  <si>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</si>
  <si>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</si>
  <si>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</si>
  <si>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</si>
  <si>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</si>
  <si>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</si>
  <si>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</si>
  <si>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</si>
  <si>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</si>
  <si>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</si>
  <si>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</si>
  <si>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</si>
  <si>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</si>
  <si>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</si>
  <si>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</si>
  <si>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</si>
  <si>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</si>
  <si>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</si>
  <si>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</si>
  <si>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</si>
  <si>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</si>
  <si>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</si>
  <si>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</si>
  <si>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</si>
  <si>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</si>
  <si>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</si>
  <si>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</si>
  <si>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</si>
  <si>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</si>
  <si>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</si>
  <si>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</si>
  <si>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</si>
  <si>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</si>
  <si>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</si>
  <si>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</si>
  <si>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</si>
  <si>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</si>
  <si>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</si>
  <si>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</si>
  <si>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</si>
  <si>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</si>
  <si>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</si>
  <si>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</si>
  <si>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</si>
  <si>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</si>
  <si>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</si>
  <si>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</si>
  <si>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</si>
  <si>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</si>
  <si>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</si>
  <si>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</si>
  <si>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</si>
  <si>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</si>
  <si>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</si>
  <si>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</si>
  <si>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</si>
  <si>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</si>
  <si>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</si>
  <si>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</si>
  <si>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</si>
  <si>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</si>
  <si>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</si>
  <si>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</si>
  <si>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</si>
  <si>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</si>
  <si>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</si>
  <si>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</si>
  <si>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</si>
  <si>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</si>
  <si>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</si>
  <si>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</si>
  <si>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</si>
  <si>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</si>
  <si>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</si>
  <si>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</si>
  <si>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</si>
  <si>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</si>
  <si>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</si>
  <si>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</si>
  <si>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</si>
  <si>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</si>
  <si>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</si>
  <si>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</si>
  <si>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</si>
  <si>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</si>
  <si>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</si>
  <si>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</si>
  <si>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</si>
  <si>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</si>
  <si>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</si>
  <si>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</si>
  <si>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</si>
  <si>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</si>
  <si>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</si>
  <si>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</si>
  <si>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</si>
  <si>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</si>
  <si>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</si>
  <si>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</si>
  <si>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</si>
  <si>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</si>
  <si>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</si>
  <si>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</si>
  <si>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</si>
  <si>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</si>
  <si>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</si>
  <si>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</si>
  <si>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</si>
  <si>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</si>
  <si>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</si>
  <si>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</si>
  <si>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</si>
  <si>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</si>
  <si>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</si>
  <si>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</si>
  <si>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</si>
  <si>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</si>
  <si>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</si>
  <si>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</si>
  <si>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</si>
  <si>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</si>
  <si>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</si>
  <si>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</si>
  <si>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</si>
  <si>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</si>
  <si>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</si>
  <si>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</si>
  <si>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</si>
  <si>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</si>
  <si>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</si>
  <si>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</si>
  <si>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</si>
  <si>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</si>
  <si>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</si>
  <si>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</si>
  <si>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</si>
  <si>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</si>
  <si>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</si>
  <si>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</si>
  <si>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</si>
  <si>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</si>
  <si>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</si>
  <si>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</si>
  <si>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</si>
  <si>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</si>
  <si>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</si>
  <si>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</si>
  <si>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</si>
  <si>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</si>
  <si>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</si>
  <si>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</si>
  <si>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</si>
  <si>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</si>
  <si>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</si>
  <si>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</si>
  <si>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</si>
  <si>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</si>
  <si>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</si>
  <si>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</si>
  <si>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</si>
  <si>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</si>
  <si>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</si>
  <si>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</si>
  <si>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</si>
  <si>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</si>
  <si>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</si>
  <si>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</si>
  <si>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</si>
  <si>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</si>
  <si>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</si>
  <si>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</si>
  <si>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</si>
  <si>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</si>
  <si>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</si>
  <si>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</si>
  <si>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</si>
  <si>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</si>
  <si>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</si>
  <si>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</si>
  <si>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</si>
  <si>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</si>
  <si>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</si>
  <si>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</si>
  <si>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</si>
  <si>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</si>
  <si>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</si>
  <si>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</si>
  <si>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</si>
  <si>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</si>
  <si>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</si>
  <si>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</si>
  <si>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</si>
  <si>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</si>
  <si>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</si>
  <si>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</si>
  <si>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</si>
  <si>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</si>
  <si>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</si>
  <si>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</si>
  <si>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</si>
  <si>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</si>
  <si>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</si>
  <si>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</si>
  <si>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</si>
  <si>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</si>
  <si>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</si>
  <si>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</si>
  <si>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</si>
  <si>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</si>
  <si>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</si>
  <si>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</si>
  <si>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</si>
  <si>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</si>
  <si>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</si>
  <si>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</si>
  <si>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</si>
  <si>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</si>
  <si>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</si>
  <si>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</si>
  <si>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</si>
  <si>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</si>
  <si>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</si>
  <si>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</si>
  <si>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</si>
  <si>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</si>
  <si>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</si>
  <si>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</si>
  <si>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</si>
  <si>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</si>
  <si>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</si>
  <si>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</si>
  <si>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</si>
  <si>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</si>
  <si>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</si>
  <si>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</si>
  <si>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</si>
  <si>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</si>
  <si>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</si>
  <si>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</si>
  <si>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</si>
  <si>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</si>
  <si>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</si>
  <si>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</si>
  <si>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</si>
  <si>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</si>
  <si>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</si>
  <si>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</si>
  <si>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</si>
  <si>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</si>
  <si>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</si>
  <si>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</si>
  <si>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</si>
  <si>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</si>
  <si>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</si>
  <si>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</si>
  <si>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</si>
  <si>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</si>
  <si>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</si>
  <si>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</si>
  <si>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</si>
  <si>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</si>
  <si>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</si>
  <si>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</si>
  <si>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</si>
  <si>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</si>
  <si>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</si>
  <si>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</si>
  <si>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</si>
  <si>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</si>
  <si>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</si>
  <si>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</si>
  <si>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</si>
  <si>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</si>
  <si>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</si>
  <si>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</si>
  <si>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</si>
  <si>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</si>
  <si>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</si>
  <si>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</si>
  <si>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</si>
  <si>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</si>
  <si>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</si>
  <si>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</si>
  <si>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</si>
  <si>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</si>
  <si>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</si>
  <si>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</si>
  <si>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</si>
  <si>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</si>
  <si>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</si>
  <si>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</si>
  <si>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</si>
  <si>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</si>
  <si>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</si>
  <si>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</si>
  <si>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</si>
  <si>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</si>
  <si>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</si>
  <si>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</si>
  <si>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</si>
  <si>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</si>
  <si>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</si>
  <si>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</si>
  <si>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</si>
  <si>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</si>
  <si>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</si>
  <si>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</si>
  <si>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</si>
  <si>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</si>
  <si>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</si>
  <si>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</si>
  <si>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</si>
  <si>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</si>
  <si>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</si>
  <si>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</si>
  <si>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</si>
  <si>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</si>
  <si>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</si>
  <si>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</si>
  <si>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</si>
  <si>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</si>
  <si>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</si>
  <si>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</si>
  <si>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</si>
  <si>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</si>
  <si>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</si>
  <si>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</si>
  <si>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</si>
  <si>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</si>
  <si>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</si>
  <si>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</si>
  <si>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</si>
  <si>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</si>
  <si>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</si>
  <si>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</si>
  <si>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</si>
  <si>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</si>
  <si>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</si>
  <si>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</si>
  <si>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</si>
  <si>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</si>
  <si>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</si>
  <si>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</si>
  <si>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</si>
  <si>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</si>
  <si>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</si>
  <si>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</si>
  <si>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</si>
  <si>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</si>
  <si>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</si>
  <si>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</si>
  <si>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</si>
  <si>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</si>
  <si>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</si>
  <si>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</si>
  <si>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</si>
  <si>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</si>
  <si>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</si>
  <si>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</si>
  <si>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</si>
  <si>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</si>
  <si>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</si>
  <si>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</si>
  <si>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</si>
  <si>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</si>
  <si>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</si>
  <si>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</si>
  <si>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</si>
  <si>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</si>
  <si>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</si>
  <si>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</si>
  <si>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</si>
  <si>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</si>
  <si>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</si>
  <si>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</si>
  <si>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</si>
  <si>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</si>
  <si>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</si>
  <si>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</si>
  <si>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</si>
  <si>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</si>
  <si>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</si>
  <si>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</si>
  <si>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</si>
  <si>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</si>
  <si>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</si>
  <si>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</si>
  <si>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</si>
  <si>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</si>
  <si>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</si>
  <si>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</si>
  <si>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</si>
  <si>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</si>
  <si>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</si>
  <si>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</si>
  <si>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</si>
  <si>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</si>
  <si>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</si>
  <si>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</si>
  <si>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</si>
  <si>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</si>
  <si>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</si>
  <si>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</si>
  <si>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</si>
  <si>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</si>
  <si>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</si>
  <si>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</si>
  <si>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</si>
  <si>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</si>
  <si>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</si>
  <si>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</si>
  <si>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</si>
  <si>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</si>
  <si>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</si>
  <si>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</si>
  <si>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</si>
  <si>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</si>
  <si>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</si>
  <si>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</si>
  <si>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</si>
  <si>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</si>
  <si>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</si>
  <si>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</si>
  <si>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</si>
  <si>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</si>
  <si>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</si>
  <si>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</si>
  <si>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</si>
  <si>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</si>
  <si>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</si>
  <si>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</si>
  <si>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</si>
  <si>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</si>
  <si>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</si>
  <si>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</si>
  <si>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</si>
  <si>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</si>
  <si>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</si>
  <si>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</si>
  <si>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</si>
  <si>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</si>
  <si>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</si>
  <si>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</si>
  <si>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</si>
  <si>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</si>
  <si>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</si>
  <si>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</si>
  <si>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</si>
  <si>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</si>
  <si>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</si>
  <si>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</si>
  <si>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</si>
  <si>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</si>
  <si>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</si>
  <si>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</si>
  <si>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</si>
  <si>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</si>
  <si>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</si>
  <si>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</si>
  <si>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</si>
  <si>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</si>
  <si>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</si>
  <si>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</si>
  <si>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</si>
  <si>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</si>
  <si>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</si>
  <si>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</si>
  <si>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</si>
  <si>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</si>
  <si>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</si>
  <si>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</si>
  <si>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</si>
  <si>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</si>
  <si>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</si>
  <si>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</si>
  <si>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</si>
  <si>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</si>
  <si>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</si>
  <si>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</si>
  <si>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</si>
  <si>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</si>
  <si>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</si>
  <si>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</si>
  <si>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</si>
  <si>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</si>
  <si>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</si>
  <si>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</si>
  <si>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</si>
  <si>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</si>
  <si>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</si>
  <si>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</si>
  <si>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</si>
  <si>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</si>
  <si>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</si>
  <si>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</si>
  <si>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</si>
  <si>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</si>
  <si>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</si>
  <si>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</si>
  <si>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</si>
  <si>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</si>
  <si>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</si>
  <si>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</si>
  <si>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</si>
  <si>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</si>
  <si>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</si>
  <si>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</si>
  <si>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</si>
  <si>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</si>
  <si>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</si>
  <si>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</si>
  <si>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</si>
  <si>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</si>
  <si>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</si>
  <si>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</si>
  <si>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</si>
  <si>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</si>
  <si>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</si>
  <si>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</si>
  <si>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</si>
  <si>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</si>
  <si>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</si>
  <si>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</si>
  <si>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</si>
  <si>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</si>
  <si>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</si>
  <si>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</si>
  <si>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</si>
  <si>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</si>
  <si>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</si>
  <si>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</si>
  <si>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</si>
  <si>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</si>
  <si>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</si>
  <si>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</si>
  <si>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</si>
  <si>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</si>
  <si>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</si>
  <si>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</si>
  <si>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</si>
  <si>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</si>
  <si>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</si>
  <si>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</si>
  <si>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</si>
  <si>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</si>
  <si>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</si>
  <si>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</si>
  <si>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</si>
  <si>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</si>
  <si>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</si>
  <si>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</si>
  <si>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</si>
  <si>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</si>
  <si>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</si>
  <si>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</si>
  <si>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</si>
  <si>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</si>
  <si>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</si>
  <si>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</si>
  <si>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</si>
  <si>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</si>
  <si>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</si>
  <si>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</si>
  <si>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</si>
  <si>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</si>
  <si>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</si>
  <si>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</si>
  <si>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</si>
  <si>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</si>
  <si>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</si>
  <si>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</si>
  <si>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</si>
  <si>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</si>
  <si>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</si>
  <si>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</si>
  <si>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</si>
  <si>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</si>
  <si>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</si>
  <si>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</si>
  <si>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</si>
  <si>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</si>
  <si>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</si>
  <si>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</si>
  <si>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</si>
  <si>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</si>
  <si>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</si>
  <si>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</si>
  <si>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</si>
  <si>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</si>
  <si>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</si>
  <si>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</si>
  <si>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</si>
  <si>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</si>
  <si>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</si>
  <si>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</si>
  <si>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</si>
  <si>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</si>
  <si>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</si>
  <si>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</si>
  <si>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</si>
  <si>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</si>
  <si>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</si>
  <si>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</si>
  <si>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</si>
  <si>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</si>
  <si>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</si>
  <si>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</si>
  <si>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</si>
  <si>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</si>
  <si>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</si>
  <si>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</si>
  <si>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</si>
  <si>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</si>
  <si>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</si>
  <si>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</si>
  <si>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</si>
  <si>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</si>
  <si>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</si>
  <si>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</si>
  <si>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</si>
  <si>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</si>
  <si>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</si>
  <si>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</si>
  <si>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</si>
  <si>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</si>
  <si>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</si>
  <si>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</si>
  <si>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</si>
  <si>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</si>
  <si>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</si>
  <si>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</si>
  <si>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</si>
  <si>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</si>
  <si>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</si>
  <si>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</si>
  <si>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</si>
  <si>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</si>
  <si>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</si>
  <si>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</si>
  <si>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</si>
  <si>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</si>
  <si>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</si>
  <si>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</si>
  <si>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</si>
  <si>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</si>
  <si>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</si>
  <si>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</si>
  <si>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</si>
  <si>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</si>
  <si>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</si>
  <si>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</si>
  <si>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</si>
  <si>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</si>
  <si>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</si>
  <si>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</si>
  <si>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</si>
  <si>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</si>
  <si>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</si>
  <si>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</si>
  <si>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</si>
  <si>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</si>
  <si>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</si>
  <si>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</si>
  <si>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</si>
  <si>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</si>
  <si>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</si>
  <si>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</si>
  <si>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</si>
  <si>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</si>
  <si>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</si>
  <si>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</si>
  <si>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</si>
  <si>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</si>
  <si>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</si>
  <si>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</si>
  <si>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</si>
  <si>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</si>
  <si>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</si>
  <si>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</si>
  <si>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</si>
  <si>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</si>
  <si>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</si>
  <si>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</si>
  <si>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</si>
  <si>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</si>
  <si>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</si>
  <si>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</si>
  <si>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</si>
  <si>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</si>
  <si>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</si>
  <si>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</si>
  <si>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</si>
  <si>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</si>
  <si>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</si>
  <si>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</si>
  <si>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</si>
  <si>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</si>
  <si>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</si>
  <si>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</si>
  <si>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</si>
  <si>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</si>
  <si>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</si>
  <si>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</si>
  <si>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</si>
  <si>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</si>
  <si>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</si>
  <si>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</si>
  <si>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</si>
  <si>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</si>
  <si>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</si>
  <si>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</si>
  <si>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</si>
  <si>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</si>
  <si>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</si>
  <si>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</si>
  <si>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</si>
  <si>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</si>
  <si>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</si>
  <si>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</si>
  <si>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</si>
  <si>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</si>
  <si>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</si>
  <si>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</si>
  <si>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</si>
  <si>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</si>
  <si>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</si>
  <si>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</si>
  <si>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</si>
  <si>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</si>
  <si>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</si>
  <si>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</si>
  <si>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</si>
  <si>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</si>
  <si>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</si>
  <si>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</si>
  <si>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</si>
  <si>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</si>
  <si>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</si>
  <si>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</si>
  <si>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</si>
  <si>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</si>
  <si>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</si>
  <si>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</si>
  <si>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</si>
  <si>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</si>
  <si>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</si>
  <si>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</si>
  <si>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</si>
  <si>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</si>
  <si>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</si>
  <si>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</si>
  <si>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</si>
  <si>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</si>
  <si>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</si>
  <si>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</si>
  <si>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</si>
  <si>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</si>
  <si>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</si>
  <si>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</si>
  <si>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</si>
  <si>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</si>
  <si>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</si>
  <si>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</si>
  <si>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</si>
  <si>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</si>
  <si>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</si>
  <si>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</si>
  <si>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</si>
  <si>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</si>
  <si>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</si>
  <si>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</si>
  <si>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</si>
  <si>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</si>
  <si>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</si>
  <si>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</si>
  <si>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</si>
  <si>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</si>
  <si>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</si>
  <si>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</si>
  <si>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</si>
  <si>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</si>
  <si>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</si>
  <si>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</si>
  <si>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</si>
  <si>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</si>
  <si>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</si>
  <si>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</si>
  <si>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</si>
  <si>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</si>
  <si>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</si>
  <si>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</si>
  <si>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</si>
  <si>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</si>
  <si>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</si>
  <si>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</si>
  <si>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</si>
  <si>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</si>
  <si>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</si>
  <si>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</si>
  <si>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</si>
  <si>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</si>
  <si>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</si>
  <si>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</si>
  <si>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</si>
  <si>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</si>
  <si>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</si>
  <si>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</si>
  <si>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</si>
  <si>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</si>
  <si>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</si>
  <si>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</si>
  <si>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</si>
  <si>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</si>
  <si>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</si>
  <si>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</si>
  <si>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</si>
  <si>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</si>
  <si>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</si>
  <si>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</si>
  <si>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</si>
  <si>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</si>
  <si>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</si>
  <si>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</si>
  <si>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</si>
  <si>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</si>
  <si>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</si>
  <si>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</si>
  <si>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</si>
  <si>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</si>
  <si>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</si>
  <si>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</si>
  <si>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</si>
  <si>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</si>
  <si>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</si>
  <si>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</si>
  <si>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</si>
  <si>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</si>
  <si>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</si>
  <si>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</si>
  <si>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</si>
  <si>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</si>
  <si>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</si>
  <si>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</si>
  <si>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</si>
  <si>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</si>
  <si>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</si>
  <si>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</si>
  <si>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</si>
  <si>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</si>
  <si>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</si>
  <si>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</si>
  <si>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</si>
  <si>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</si>
  <si>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</si>
  <si>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</si>
  <si>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</si>
  <si>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</si>
  <si>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</si>
  <si>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</si>
  <si>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</si>
  <si>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</si>
  <si>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</si>
  <si>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</si>
  <si>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</si>
  <si>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</si>
  <si>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</si>
  <si>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</si>
  <si>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</si>
  <si>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</si>
  <si>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</si>
  <si>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</si>
  <si>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</si>
  <si>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</si>
  <si>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</si>
  <si>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</si>
  <si>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</si>
  <si>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</si>
  <si>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</si>
  <si>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</si>
  <si>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</si>
  <si>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</si>
  <si>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</si>
  <si>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</si>
  <si>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</si>
  <si>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</si>
  <si>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</si>
  <si>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</si>
  <si>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</si>
  <si>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</si>
  <si>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</si>
  <si>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</si>
  <si>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</si>
  <si>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</si>
  <si>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</si>
  <si>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</si>
  <si>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</si>
  <si>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</si>
  <si>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</si>
  <si>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</si>
  <si>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</si>
  <si>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</si>
  <si>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</si>
  <si>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</si>
  <si>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</si>
  <si>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</si>
  <si>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</si>
  <si>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</si>
  <si>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</si>
  <si>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</si>
  <si>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</si>
  <si>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</si>
  <si>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</si>
  <si>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</si>
  <si>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</si>
  <si>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</si>
  <si>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</si>
  <si>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</si>
  <si>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</si>
  <si>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</si>
  <si>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</si>
  <si>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</si>
  <si>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</si>
  <si>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</si>
  <si>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</si>
  <si>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</si>
  <si>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</si>
  <si>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</si>
  <si>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</si>
  <si>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</si>
  <si>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</si>
  <si>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</si>
  <si>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</si>
  <si>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</si>
  <si>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</si>
  <si>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</si>
  <si>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</si>
  <si>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</si>
  <si>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</si>
  <si>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</si>
  <si>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</si>
  <si>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</si>
  <si>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</si>
  <si>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</si>
  <si>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</si>
  <si>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</si>
  <si>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</si>
  <si>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</si>
  <si>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</si>
  <si>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</si>
  <si>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</si>
  <si>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</si>
  <si>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</si>
  <si>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</si>
  <si>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</si>
  <si>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</si>
  <si>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</si>
  <si>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</si>
  <si>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</si>
  <si>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</si>
  <si>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</si>
  <si>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</si>
  <si>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</si>
  <si>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</si>
  <si>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</si>
  <si>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</si>
  <si>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</si>
  <si>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</si>
  <si>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</si>
  <si>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</si>
  <si>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</si>
  <si>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</si>
  <si>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</si>
  <si>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</si>
  <si>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</si>
  <si>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</si>
  <si>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</si>
  <si>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</si>
  <si>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</si>
  <si>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</si>
  <si>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</si>
  <si>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</si>
  <si>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</si>
  <si>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</si>
  <si>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</si>
  <si>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</si>
  <si>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</si>
  <si>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</si>
  <si>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</si>
  <si>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</si>
  <si>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</si>
  <si>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</si>
  <si>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</si>
  <si>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</si>
  <si>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</si>
  <si>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</si>
  <si>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</si>
  <si>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</si>
  <si>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</si>
  <si>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</si>
  <si>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</si>
  <si>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</si>
  <si>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</si>
  <si>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</si>
  <si>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</si>
  <si>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</si>
  <si>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</si>
  <si>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</si>
  <si>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</si>
  <si>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</si>
  <si>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</si>
  <si>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</si>
  <si>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</si>
  <si>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</si>
  <si>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</si>
  <si>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</si>
  <si>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</si>
  <si>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</si>
  <si>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</si>
  <si>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</si>
  <si>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</si>
  <si>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</si>
  <si>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</si>
  <si>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</si>
  <si>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</si>
  <si>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</si>
  <si>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</si>
  <si>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</si>
  <si>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</si>
  <si>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</si>
  <si>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</si>
  <si>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</si>
  <si>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</si>
  <si>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</si>
  <si>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</si>
  <si>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</si>
  <si>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</si>
  <si>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</si>
  <si>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</si>
  <si>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</si>
  <si>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</si>
  <si>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</si>
  <si>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</si>
  <si>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</si>
  <si>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</si>
  <si>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</si>
  <si>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</si>
  <si>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</si>
  <si>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</si>
  <si>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</si>
  <si>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</si>
  <si>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</si>
  <si>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</si>
  <si>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</si>
  <si>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</si>
  <si>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</si>
  <si>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</si>
  <si>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</si>
  <si>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</si>
  <si>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</si>
  <si>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</si>
  <si>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</si>
  <si>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</si>
  <si>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</si>
  <si>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</si>
  <si>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</si>
  <si>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</si>
  <si>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</si>
  <si>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</si>
  <si>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</si>
  <si>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</si>
  <si>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</si>
  <si>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</si>
  <si>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</si>
  <si>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</si>
  <si>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</si>
  <si>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</si>
  <si>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</si>
  <si>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</si>
  <si>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</si>
  <si>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</si>
  <si>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</si>
  <si>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</si>
  <si>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</si>
  <si>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</si>
  <si>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</si>
  <si>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</si>
  <si>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</si>
  <si>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</si>
  <si>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</si>
  <si>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</si>
  <si>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</si>
  <si>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</si>
  <si>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</si>
  <si>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</si>
  <si>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</si>
  <si>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</si>
  <si>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</si>
  <si>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</si>
  <si>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</si>
  <si>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</si>
  <si>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</si>
  <si>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</si>
  <si>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</si>
  <si>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</si>
  <si>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</si>
  <si>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</si>
  <si>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</si>
  <si>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</si>
  <si>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</si>
  <si>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</si>
  <si>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</si>
  <si>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</si>
  <si>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</si>
  <si>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</si>
  <si>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</si>
  <si>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</si>
  <si>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</si>
  <si>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</si>
  <si>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</si>
  <si>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</si>
  <si>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</si>
  <si>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</si>
  <si>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</si>
  <si>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</si>
  <si>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</si>
  <si>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</si>
  <si>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</si>
  <si>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</si>
  <si>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</si>
  <si>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</si>
  <si>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</si>
  <si>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</si>
  <si>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</si>
  <si>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</si>
  <si>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</si>
  <si>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</si>
  <si>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</si>
  <si>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</si>
  <si>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</si>
  <si>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</si>
  <si>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</si>
  <si>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</si>
  <si>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</si>
  <si>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</si>
  <si>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</si>
  <si>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</si>
  <si>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</si>
  <si>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</si>
  <si>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</si>
  <si>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</si>
  <si>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</si>
  <si>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</si>
  <si>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</si>
  <si>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</si>
  <si>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</si>
  <si>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</si>
  <si>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</si>
  <si>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</si>
  <si>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</si>
  <si>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</si>
  <si>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</si>
  <si>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</si>
  <si>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</si>
  <si>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</si>
  <si>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</si>
  <si>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</si>
  <si>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</si>
  <si>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</si>
  <si>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</si>
  <si>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</si>
  <si>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</si>
  <si>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</si>
  <si>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</si>
  <si>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</si>
  <si>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</si>
  <si>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</si>
  <si>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</si>
  <si>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</si>
  <si>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</si>
  <si>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</si>
  <si>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</si>
  <si>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</si>
  <si>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</si>
  <si>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</si>
  <si>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</si>
  <si>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</si>
  <si>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</si>
  <si>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</si>
  <si>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</si>
  <si>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</si>
  <si>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</si>
  <si>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</si>
  <si>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</si>
  <si>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</si>
  <si>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</si>
  <si>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</si>
  <si>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</si>
  <si>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</si>
  <si>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</si>
  <si>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</si>
  <si>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</si>
  <si>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</si>
  <si>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</si>
  <si>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</si>
  <si>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</si>
  <si>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</si>
  <si>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</si>
  <si>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</si>
  <si>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</si>
  <si>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</si>
  <si>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</si>
  <si>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</si>
  <si>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</si>
  <si>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</si>
  <si>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</si>
  <si>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</si>
  <si>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</si>
  <si>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</si>
  <si>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</si>
  <si>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</si>
  <si>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</si>
  <si>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</si>
  <si>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</si>
  <si>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</si>
  <si>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</si>
  <si>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</si>
  <si>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</si>
  <si>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</si>
  <si>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</si>
  <si>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</si>
  <si>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</si>
  <si>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</si>
  <si>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</si>
  <si>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</si>
  <si>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</si>
  <si>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</si>
  <si>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</si>
  <si>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</si>
  <si>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</si>
  <si>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</si>
  <si>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</si>
  <si>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</si>
  <si>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</si>
  <si>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</si>
  <si>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</si>
  <si>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</si>
  <si>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</si>
  <si>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</si>
  <si>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</si>
  <si>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</si>
  <si>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</si>
  <si>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</si>
  <si>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</si>
  <si>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</si>
  <si>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</si>
  <si>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</si>
  <si>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</si>
  <si>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</si>
  <si>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</si>
  <si>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</si>
  <si>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</si>
  <si>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</si>
  <si>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</si>
  <si>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</si>
  <si>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</si>
  <si>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</si>
  <si>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</si>
  <si>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</si>
  <si>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</si>
  <si>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</si>
  <si>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</si>
  <si>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</si>
  <si>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</si>
  <si>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</si>
  <si>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</si>
  <si>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</si>
  <si>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</si>
  <si>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</si>
  <si>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</si>
  <si>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</si>
  <si>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</si>
  <si>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</si>
  <si>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</si>
  <si>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</si>
  <si>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</si>
  <si>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</si>
  <si>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</si>
  <si>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</si>
  <si>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</si>
  <si>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</si>
  <si>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</si>
  <si>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</si>
  <si>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</si>
  <si>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</si>
  <si>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</si>
  <si>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</si>
  <si>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</si>
  <si>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</si>
  <si>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</si>
  <si>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</si>
  <si>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</si>
  <si>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</si>
  <si>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</si>
  <si>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</si>
  <si>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</si>
  <si>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</si>
  <si>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</si>
  <si>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</si>
  <si>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</si>
  <si>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</si>
  <si>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</si>
  <si>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</si>
  <si>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</si>
  <si>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</si>
  <si>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</si>
  <si>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</si>
  <si>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</si>
  <si>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</si>
  <si>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</si>
  <si>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</si>
  <si>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</si>
  <si>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</si>
  <si>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</si>
  <si>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</si>
  <si>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</si>
  <si>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</si>
  <si>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</si>
  <si>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</si>
  <si>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</si>
  <si>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</si>
  <si>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</si>
  <si>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</si>
  <si>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</si>
  <si>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</si>
  <si>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</si>
  <si>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</si>
  <si>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</si>
  <si>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</si>
  <si>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</si>
  <si>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</si>
  <si>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</si>
  <si>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</si>
  <si>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</si>
  <si>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</si>
  <si>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</si>
  <si>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</si>
  <si>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</si>
  <si>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</si>
  <si>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</si>
  <si>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</si>
  <si>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</si>
  <si>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</si>
  <si>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</si>
  <si>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</si>
  <si>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</si>
  <si>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</si>
  <si>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</si>
  <si>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</si>
  <si>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</si>
  <si>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</si>
  <si>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</si>
  <si>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</si>
  <si>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</si>
  <si>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</si>
  <si>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</si>
  <si>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</si>
  <si>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</si>
  <si>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</si>
  <si>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</si>
  <si>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</si>
  <si>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</si>
  <si>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</si>
  <si>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</si>
  <si>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</si>
  <si>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</si>
  <si>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</si>
  <si>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</si>
  <si>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</si>
  <si>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</si>
  <si>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</si>
  <si>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</si>
  <si>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</si>
  <si>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</si>
  <si>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</si>
  <si>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</si>
  <si>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</si>
  <si>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</si>
  <si>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</si>
  <si>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</si>
  <si>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</si>
  <si>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</si>
  <si>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</si>
  <si>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</si>
  <si>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</si>
  <si>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</si>
  <si>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</si>
  <si>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</si>
  <si>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</si>
  <si>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</si>
  <si>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</si>
  <si>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</si>
  <si>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</si>
  <si>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</si>
  <si>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</si>
  <si>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</si>
  <si>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</si>
  <si>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</si>
  <si>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</si>
  <si>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</si>
  <si>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</si>
  <si>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</si>
  <si>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</si>
  <si>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</si>
  <si>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</si>
  <si>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</si>
  <si>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</si>
  <si>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</si>
  <si>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</si>
  <si>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</si>
  <si>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</si>
  <si>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</si>
  <si>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</si>
  <si>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</si>
  <si>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</si>
  <si>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</si>
  <si>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</si>
  <si>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</si>
  <si>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</si>
  <si>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</si>
  <si>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</si>
  <si>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</si>
  <si>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</si>
  <si>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</si>
  <si>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</si>
  <si>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</si>
  <si>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</si>
  <si>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</si>
  <si>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</si>
  <si>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</si>
  <si>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</si>
  <si>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</si>
  <si>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</si>
  <si>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</si>
  <si>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</si>
  <si>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</si>
  <si>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</si>
  <si>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</si>
  <si>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</si>
  <si>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</si>
  <si>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</si>
  <si>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</si>
  <si>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</si>
  <si>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</si>
  <si>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</si>
  <si>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</si>
  <si>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</si>
  <si>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</si>
  <si>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</si>
  <si>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</si>
  <si>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</si>
  <si>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</si>
  <si>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</si>
  <si>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</si>
  <si>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</si>
  <si>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</si>
  <si>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</si>
  <si>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</si>
  <si>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</si>
  <si>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</si>
  <si>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</si>
  <si>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</si>
  <si>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</si>
  <si>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</si>
  <si>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</si>
  <si>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</si>
  <si>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</si>
  <si>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</si>
  <si>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</si>
  <si>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</si>
  <si>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</si>
  <si>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</si>
  <si>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</si>
  <si>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</si>
  <si>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</si>
  <si>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</si>
  <si>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</si>
  <si>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</si>
  <si>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</si>
  <si>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</si>
  <si>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</si>
  <si>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</si>
  <si>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</si>
  <si>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</si>
  <si>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</si>
  <si>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</si>
  <si>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</si>
  <si>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</si>
  <si>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</si>
  <si>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</si>
  <si>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</si>
  <si>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</si>
  <si>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</si>
  <si>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</si>
  <si>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</si>
  <si>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</si>
  <si>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</si>
  <si>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</si>
  <si>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</si>
  <si>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</si>
  <si>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</si>
  <si>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</si>
  <si>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</si>
  <si>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</si>
  <si>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</si>
  <si>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</si>
  <si>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</si>
  <si>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</si>
  <si>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</si>
  <si>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</si>
  <si>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</si>
  <si>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</si>
  <si>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</si>
  <si>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</si>
  <si>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</si>
  <si>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</si>
  <si>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</si>
  <si>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</si>
  <si>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</si>
  <si>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</si>
  <si>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</si>
  <si>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</si>
  <si>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</si>
  <si>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</si>
  <si>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</si>
  <si>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</si>
  <si>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</si>
  <si>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</si>
  <si>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</si>
  <si>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</si>
  <si>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</si>
  <si>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</si>
  <si>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</si>
  <si>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</si>
  <si>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</si>
  <si>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</si>
  <si>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</si>
  <si>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</si>
  <si>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</si>
  <si>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</si>
  <si>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</si>
  <si>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</si>
  <si>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</si>
  <si>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</si>
  <si>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</si>
  <si>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</si>
  <si>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</si>
  <si>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</si>
  <si>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</si>
  <si>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</si>
  <si>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</si>
  <si>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</si>
  <si>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</si>
  <si>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</si>
  <si>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</si>
  <si>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</si>
  <si>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</si>
  <si>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</si>
  <si>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</si>
  <si>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</si>
  <si>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</si>
  <si>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</si>
  <si>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</si>
  <si>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</si>
  <si>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</si>
  <si>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</si>
  <si>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</si>
  <si>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</si>
  <si>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</si>
  <si>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</si>
  <si>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</si>
  <si>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</si>
  <si>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</si>
  <si>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</si>
  <si>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</si>
  <si>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</si>
  <si>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</si>
  <si>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</si>
  <si>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</si>
  <si>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</si>
  <si>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</si>
  <si>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</si>
  <si>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</si>
  <si>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</si>
  <si>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</si>
  <si>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</si>
  <si>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</si>
  <si>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</si>
  <si>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</si>
  <si>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</si>
  <si>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</si>
  <si>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</si>
  <si>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</si>
  <si>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</si>
  <si>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</si>
  <si>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</si>
  <si>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</si>
  <si>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</si>
  <si>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</si>
  <si>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</si>
  <si>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</si>
  <si>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</si>
  <si>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</si>
  <si>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</si>
  <si>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</si>
  <si>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</si>
  <si>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</si>
  <si>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</si>
  <si>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</si>
  <si>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</si>
  <si>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</si>
  <si>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</si>
  <si>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</si>
  <si>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</si>
  <si>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</si>
  <si>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</si>
  <si>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</si>
  <si>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</si>
  <si>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</si>
  <si>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</si>
  <si>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</si>
  <si>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</si>
  <si>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</si>
  <si>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</si>
  <si>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</si>
  <si>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</si>
  <si>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</si>
  <si>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</si>
  <si>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</si>
  <si>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</si>
  <si>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</si>
  <si>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</si>
  <si>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</si>
  <si>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</si>
  <si>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</si>
  <si>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</si>
  <si>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</si>
  <si>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</si>
  <si>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</si>
  <si>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</si>
  <si>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</si>
  <si>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</si>
  <si>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</si>
  <si>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</si>
  <si>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</si>
  <si>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</si>
  <si>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</si>
  <si>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</si>
  <si>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</si>
  <si>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</si>
  <si>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</si>
  <si>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</si>
  <si>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</si>
  <si>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</si>
  <si>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</si>
  <si>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</si>
  <si>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</si>
  <si>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</si>
  <si>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</si>
  <si>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</si>
  <si>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</si>
  <si>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</si>
  <si>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</si>
  <si>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</si>
  <si>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</si>
  <si>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</si>
  <si>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</si>
  <si>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</si>
  <si>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</si>
  <si>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</si>
  <si>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</si>
  <si>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</si>
  <si>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</si>
  <si>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</si>
  <si>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</si>
  <si>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</si>
  <si>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</si>
  <si>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</si>
  <si>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</si>
  <si>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</si>
  <si>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</si>
  <si>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</si>
  <si>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</si>
  <si>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</si>
  <si>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</si>
  <si>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</si>
  <si>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</si>
  <si>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</si>
  <si>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</si>
  <si>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</si>
  <si>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</si>
  <si>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</si>
  <si>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</si>
  <si>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</si>
  <si>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</si>
  <si>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</si>
  <si>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</si>
  <si>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</si>
  <si>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</si>
  <si>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</si>
  <si>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</si>
  <si>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</si>
  <si>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</si>
  <si>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</si>
  <si>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</si>
  <si>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</si>
  <si>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</si>
  <si>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</si>
  <si>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</si>
  <si>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</si>
  <si>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</si>
  <si>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</si>
  <si>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</si>
  <si>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</si>
  <si>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</si>
  <si>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</si>
  <si>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</si>
  <si>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</si>
  <si>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</si>
  <si>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</si>
  <si>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</si>
  <si>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</si>
  <si>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</si>
  <si>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</si>
  <si>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</si>
  <si>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</si>
  <si>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</si>
  <si>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</si>
  <si>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</si>
  <si>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</si>
  <si>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</si>
  <si>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</si>
  <si>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</si>
  <si>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</si>
  <si>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</si>
  <si>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</si>
  <si>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</si>
  <si>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</si>
  <si>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</si>
  <si>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</si>
  <si>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</si>
  <si>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</si>
  <si>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</si>
  <si>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</si>
  <si>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</si>
  <si>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</si>
  <si>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</si>
  <si>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</si>
  <si>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</si>
  <si>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</si>
  <si>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</si>
  <si>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</si>
  <si>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</si>
  <si>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</si>
  <si>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</si>
  <si>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</si>
  <si>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</si>
  <si>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</si>
  <si>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</si>
  <si>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</si>
  <si>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</si>
  <si>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</si>
  <si>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</si>
  <si>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</si>
  <si>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</si>
  <si>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</si>
  <si>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</si>
  <si>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</si>
  <si>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</si>
  <si>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</si>
  <si>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</si>
  <si>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</si>
  <si>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</si>
  <si>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</si>
  <si>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</si>
  <si>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</si>
  <si>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</si>
  <si>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</si>
  <si>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</si>
  <si>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</si>
  <si>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</si>
  <si>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</si>
  <si>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</si>
  <si>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</si>
  <si>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</si>
  <si>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</si>
  <si>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</si>
  <si>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</si>
  <si>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</si>
  <si>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</si>
  <si>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</si>
  <si>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</si>
  <si>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</si>
  <si>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</si>
  <si>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</si>
  <si>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</si>
  <si>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</si>
  <si>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</si>
  <si>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</si>
  <si>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</si>
  <si>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</si>
  <si>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</si>
  <si>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</si>
  <si>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</si>
  <si>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</si>
  <si>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</si>
  <si>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</si>
  <si>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</si>
  <si>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</si>
  <si>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</si>
  <si>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</si>
  <si>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</si>
  <si>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</si>
  <si>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</si>
  <si>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</si>
  <si>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</si>
  <si>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</si>
  <si>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</si>
  <si>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</si>
  <si>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</si>
  <si>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</si>
  <si>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</si>
  <si>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</si>
  <si>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</si>
  <si>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</si>
  <si>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</si>
  <si>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</si>
  <si>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</si>
  <si>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</si>
  <si>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</si>
  <si>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</si>
  <si>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</si>
  <si>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</si>
  <si>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</si>
  <si>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</si>
  <si>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</si>
  <si>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</si>
  <si>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</si>
  <si>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</si>
  <si>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</si>
  <si>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</si>
  <si>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</si>
  <si>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</si>
  <si>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</si>
  <si>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</si>
  <si>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</si>
  <si>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</si>
  <si>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</si>
  <si>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</si>
  <si>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</si>
  <si>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</si>
  <si>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</si>
  <si>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</si>
  <si>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</si>
  <si>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</si>
  <si>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</si>
  <si>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</si>
  <si>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</si>
  <si>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</si>
  <si>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</si>
  <si>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</si>
  <si>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</si>
  <si>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</si>
  <si>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</si>
  <si>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</si>
  <si>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</si>
  <si>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</si>
  <si>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</si>
  <si>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</si>
  <si>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</si>
  <si>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</si>
  <si>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</si>
  <si>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</si>
  <si>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</si>
  <si>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</si>
  <si>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</si>
  <si>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</si>
  <si>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</si>
  <si>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</si>
  <si>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</si>
  <si>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</si>
  <si>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</si>
  <si>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</si>
  <si>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</si>
  <si>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</si>
  <si>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</si>
  <si>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</si>
  <si>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</si>
  <si>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</si>
  <si>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</si>
  <si>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</si>
  <si>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</si>
  <si>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</si>
  <si>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</si>
  <si>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</si>
  <si>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</si>
  <si>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</si>
  <si>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</si>
  <si>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</si>
  <si>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</si>
  <si>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</si>
  <si>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</si>
  <si>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</si>
  <si>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</si>
  <si>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</si>
  <si>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</si>
  <si>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</si>
  <si>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</si>
  <si>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</si>
  <si>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</si>
  <si>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</si>
  <si>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</si>
  <si>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</si>
  <si>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</si>
  <si>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</si>
  <si>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</si>
  <si>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</si>
  <si>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</si>
  <si>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</si>
  <si>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</si>
  <si>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</si>
  <si>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</si>
  <si>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</si>
  <si>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</si>
  <si>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</si>
  <si>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</si>
  <si>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</si>
  <si>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</si>
  <si>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</si>
  <si>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</si>
  <si>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</si>
  <si>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</si>
  <si>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</si>
  <si>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</si>
  <si>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</si>
  <si>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</si>
  <si>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</si>
  <si>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</si>
  <si>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</si>
  <si>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</si>
  <si>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</si>
  <si>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</si>
  <si>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</si>
  <si>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</si>
  <si>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</si>
  <si>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</si>
  <si>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</si>
  <si>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</si>
  <si>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</si>
  <si>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</si>
  <si>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</si>
  <si>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</si>
  <si>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</si>
  <si>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</si>
  <si>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</si>
  <si>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</si>
  <si>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</si>
  <si>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</si>
  <si>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</si>
  <si>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</si>
  <si>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</si>
  <si>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</si>
  <si>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</si>
  <si>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</si>
  <si>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</si>
  <si>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</si>
  <si>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</si>
  <si>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</si>
  <si>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</si>
  <si>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</si>
  <si>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</si>
  <si>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</si>
  <si>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</si>
  <si>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</si>
  <si>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</si>
  <si>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</si>
  <si>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</si>
  <si>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</si>
  <si>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</si>
  <si>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</si>
  <si>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</si>
  <si>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</si>
  <si>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</si>
  <si>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</si>
  <si>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</si>
  <si>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</si>
  <si>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</si>
  <si>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</si>
  <si>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</si>
  <si>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</si>
  <si>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</si>
  <si>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</si>
  <si>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</si>
  <si>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</si>
  <si>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</si>
  <si>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</si>
  <si>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</si>
  <si>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</si>
  <si>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</si>
  <si>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</si>
  <si>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</si>
  <si>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</si>
  <si>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</si>
  <si>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</si>
  <si>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</si>
  <si>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</si>
  <si>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</si>
  <si>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</si>
  <si>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</si>
  <si>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</si>
  <si>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</si>
  <si>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</si>
  <si>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</si>
  <si>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</si>
  <si>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</si>
  <si>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</si>
  <si>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</si>
  <si>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</si>
  <si>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</si>
  <si>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</si>
  <si>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</si>
  <si>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</si>
  <si>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</si>
  <si>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</si>
  <si>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</si>
  <si>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</si>
  <si>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</si>
  <si>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</si>
  <si>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</si>
  <si>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</si>
  <si>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</si>
  <si>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</si>
  <si>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</si>
  <si>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</si>
  <si>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</si>
  <si>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</si>
  <si>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</si>
  <si>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</si>
  <si>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</si>
  <si>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</si>
  <si>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</si>
  <si>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</si>
  <si>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</si>
  <si>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</si>
  <si>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</si>
  <si>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</si>
  <si>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</si>
  <si>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</si>
  <si>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</si>
  <si>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</si>
  <si>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</si>
  <si>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</si>
  <si>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</si>
  <si>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</si>
  <si>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</si>
  <si>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</si>
  <si>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</si>
  <si>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</si>
  <si>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</si>
  <si>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</si>
  <si>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</si>
  <si>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</si>
  <si>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</si>
  <si>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</si>
  <si>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</si>
  <si>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</si>
  <si>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</si>
  <si>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</si>
  <si>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</si>
  <si>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</si>
  <si>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</si>
  <si>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</si>
  <si>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</si>
  <si>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</si>
  <si>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</si>
  <si>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</si>
  <si>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</si>
  <si>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</si>
  <si>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</si>
  <si>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</si>
  <si>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</si>
  <si>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</si>
  <si>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</si>
  <si>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</si>
  <si>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</si>
  <si>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</si>
  <si>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</si>
  <si>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</si>
  <si>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</si>
  <si>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</si>
  <si>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</si>
  <si>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</si>
  <si>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</si>
  <si>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</si>
  <si>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</si>
  <si>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</si>
  <si>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</si>
  <si>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</si>
  <si>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</si>
  <si>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</si>
  <si>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</si>
  <si>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</si>
  <si>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</si>
  <si>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</si>
  <si>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</si>
  <si>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</si>
  <si>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</si>
  <si>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</si>
  <si>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</si>
  <si>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</si>
  <si>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</si>
  <si>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</si>
  <si>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</si>
  <si>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</si>
  <si>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</si>
  <si>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</si>
  <si>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</si>
  <si>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</si>
  <si>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</si>
  <si>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</si>
  <si>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</si>
  <si>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</si>
  <si>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</si>
  <si>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</si>
  <si>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</si>
  <si>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</si>
  <si>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</si>
  <si>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</si>
  <si>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</si>
  <si>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</si>
  <si>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</si>
  <si>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</si>
  <si>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</si>
  <si>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</si>
  <si>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</si>
  <si>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</si>
  <si>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</si>
  <si>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</si>
  <si>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</si>
  <si>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</si>
  <si>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</si>
  <si>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</si>
  <si>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</si>
  <si>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</si>
  <si>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</si>
  <si>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</si>
  <si>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</si>
  <si>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</si>
  <si>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</si>
  <si>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</si>
  <si>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</si>
  <si>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</si>
  <si>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</si>
  <si>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</si>
  <si>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</si>
  <si>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</si>
  <si>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</si>
  <si>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</si>
  <si>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</si>
  <si>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</si>
  <si>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</si>
  <si>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</si>
  <si>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</si>
  <si>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</si>
  <si>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</si>
  <si>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</si>
  <si>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</si>
  <si>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</si>
  <si>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</si>
  <si>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</si>
  <si>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</si>
  <si>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</si>
  <si>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</si>
  <si>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</si>
  <si>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</si>
  <si>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</si>
  <si>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</si>
  <si>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</si>
  <si>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</si>
  <si>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</si>
  <si>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</si>
  <si>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</si>
  <si>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</si>
  <si>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</si>
  <si>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</si>
  <si>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</si>
  <si>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</si>
  <si>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</si>
  <si>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</si>
  <si>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</si>
  <si>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</si>
  <si>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</si>
  <si>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</si>
  <si>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</si>
  <si>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</si>
  <si>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</si>
  <si>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</si>
  <si>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</si>
  <si>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</si>
  <si>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</si>
  <si>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</si>
  <si>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</si>
  <si>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</si>
  <si>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</si>
  <si>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</si>
  <si>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</si>
  <si>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</si>
  <si>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</si>
  <si>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</si>
  <si>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</si>
  <si>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</si>
  <si>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</si>
  <si>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</si>
  <si>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</si>
  <si>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</si>
  <si>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</si>
  <si>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</si>
  <si>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</si>
  <si>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</si>
  <si>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</si>
  <si>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</si>
  <si>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</si>
  <si>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</si>
  <si>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</si>
  <si>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</si>
  <si>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</si>
  <si>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</si>
  <si>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</si>
  <si>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</si>
  <si>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</si>
  <si>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</si>
  <si>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</si>
  <si>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</si>
  <si>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</si>
  <si>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</si>
  <si>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</si>
  <si>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</si>
  <si>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</si>
  <si>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</si>
  <si>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</si>
  <si>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</si>
  <si>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</si>
  <si>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</si>
  <si>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</si>
  <si>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</si>
  <si>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</si>
  <si>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</si>
  <si>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</si>
  <si>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</si>
  <si>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</si>
  <si>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</si>
  <si>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</si>
  <si>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</si>
  <si>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</si>
  <si>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</si>
  <si>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</si>
  <si>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</si>
  <si>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</si>
  <si>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</si>
  <si>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</si>
  <si>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</si>
  <si>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</si>
  <si>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</si>
  <si>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</si>
  <si>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</si>
  <si>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</si>
  <si>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</si>
  <si>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</si>
  <si>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</si>
  <si>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</si>
  <si>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</si>
  <si>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</si>
  <si>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</si>
  <si>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</si>
  <si>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</si>
  <si>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</si>
  <si>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</si>
  <si>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</si>
  <si>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</si>
  <si>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</si>
  <si>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</si>
  <si>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</si>
  <si>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</si>
  <si>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</si>
  <si>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</si>
  <si>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</si>
  <si>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</si>
  <si>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</si>
  <si>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</si>
  <si>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</si>
  <si>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</si>
  <si>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</si>
  <si>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</si>
  <si>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</si>
  <si>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</si>
  <si>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</si>
  <si>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</si>
  <si>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</si>
  <si>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</si>
  <si>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</si>
  <si>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</si>
  <si>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</si>
  <si>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</si>
  <si>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</si>
  <si>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</si>
  <si>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</si>
  <si>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</si>
  <si>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</si>
  <si>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</si>
  <si>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</si>
  <si>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</si>
  <si>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</si>
  <si>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</si>
  <si>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</si>
  <si>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</si>
  <si>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</si>
  <si>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</si>
  <si>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</si>
  <si>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</si>
  <si>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</si>
  <si>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</si>
  <si>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</si>
  <si>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</si>
  <si>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</si>
  <si>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</si>
  <si>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</si>
  <si>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</si>
  <si>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</si>
  <si>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</si>
  <si>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</si>
  <si>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</si>
  <si>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</si>
  <si>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</si>
  <si>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</si>
  <si>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</si>
  <si>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</si>
  <si>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</si>
  <si>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</si>
  <si>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</si>
  <si>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</si>
  <si>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</si>
  <si>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</si>
  <si>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</si>
  <si>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</si>
  <si>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</si>
  <si>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</si>
  <si>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</si>
  <si>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</si>
  <si>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</si>
  <si>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</si>
  <si>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</si>
  <si>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</si>
  <si>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</si>
  <si>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</si>
  <si>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</si>
  <si>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</si>
  <si>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</si>
  <si>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</si>
  <si>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</si>
  <si>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</si>
  <si>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</si>
  <si>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</si>
  <si>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</si>
  <si>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</si>
  <si>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</si>
  <si>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</si>
  <si>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</si>
  <si>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</si>
  <si>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</si>
  <si>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</si>
  <si>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</si>
  <si>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</si>
  <si>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</si>
  <si>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</si>
  <si>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</si>
  <si>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</si>
  <si>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</si>
  <si>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</si>
  <si>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</si>
  <si>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</si>
  <si>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</si>
  <si>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</si>
  <si>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</si>
  <si>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</si>
  <si>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</si>
  <si>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</si>
  <si>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</si>
  <si>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</si>
  <si>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</si>
  <si>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</si>
  <si>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</si>
  <si>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</si>
  <si>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</si>
  <si>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</si>
  <si>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</si>
  <si>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</si>
  <si>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</si>
  <si>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</si>
  <si>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</si>
  <si>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</si>
  <si>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</si>
  <si>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</si>
  <si>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</si>
  <si>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</si>
  <si>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</si>
  <si>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</si>
  <si>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</si>
  <si>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</si>
  <si>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</si>
  <si>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</si>
  <si>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</si>
  <si>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</si>
  <si>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</si>
  <si>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</si>
  <si>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</si>
  <si>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</si>
  <si>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</si>
  <si>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</si>
  <si>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</si>
  <si>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</si>
  <si>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</si>
  <si>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</si>
  <si>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</si>
  <si>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</si>
  <si>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</si>
  <si>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</si>
  <si>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</si>
  <si>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</si>
  <si>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</si>
  <si>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</si>
  <si>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</si>
  <si>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</si>
  <si>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</si>
  <si>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</si>
  <si>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</si>
  <si>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</si>
  <si>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</si>
  <si>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</si>
  <si>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</si>
  <si>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</si>
  <si>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</si>
  <si>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</si>
  <si>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</si>
  <si>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</si>
  <si>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</si>
  <si>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</si>
  <si>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</si>
  <si>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</si>
  <si>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</si>
  <si>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</si>
  <si>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</si>
  <si>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</si>
  <si>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</si>
  <si>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</si>
  <si>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</si>
  <si>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</si>
  <si>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</si>
  <si>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</si>
  <si>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</si>
  <si>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</si>
  <si>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</si>
  <si>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</si>
  <si>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</si>
  <si>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</si>
  <si>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</si>
  <si>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</si>
  <si>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</si>
  <si>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</si>
  <si>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</si>
  <si>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</si>
  <si>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</si>
  <si>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</si>
  <si>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</si>
  <si>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</si>
  <si>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</si>
  <si>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</si>
  <si>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</si>
  <si>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</si>
  <si>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</si>
  <si>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</si>
  <si>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</si>
  <si>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</si>
  <si>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</si>
  <si>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</si>
  <si>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</si>
  <si>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</si>
  <si>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</si>
  <si>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</si>
  <si>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</si>
  <si>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</si>
  <si>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</si>
  <si>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</si>
  <si>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</si>
  <si>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</si>
  <si>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</si>
  <si>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</si>
  <si>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</si>
  <si>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</si>
  <si>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</si>
  <si>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</si>
  <si>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</si>
  <si>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</si>
  <si>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</si>
  <si>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</si>
  <si>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</si>
  <si>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</si>
  <si>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</si>
  <si>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</si>
  <si>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</si>
  <si>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</si>
  <si>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</si>
  <si>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</si>
  <si>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</si>
  <si>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</si>
  <si>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</si>
  <si>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</si>
  <si>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</si>
  <si>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</si>
  <si>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</si>
  <si>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</si>
  <si>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</si>
  <si>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</si>
  <si>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</si>
  <si>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</si>
  <si>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</si>
  <si>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</si>
  <si>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</si>
  <si>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</si>
  <si>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</si>
  <si>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</si>
  <si>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</si>
  <si>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</si>
  <si>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</si>
  <si>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</si>
  <si>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</si>
  <si>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</si>
  <si>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</si>
  <si>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</si>
  <si>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</si>
  <si>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</si>
  <si>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</si>
  <si>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</si>
  <si>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</si>
  <si>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</si>
  <si>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</si>
  <si>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</si>
  <si>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</si>
  <si>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</si>
  <si>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</si>
  <si>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</si>
  <si>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</si>
  <si>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</si>
  <si>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</si>
  <si>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</si>
  <si>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</si>
  <si>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</si>
  <si>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</si>
  <si>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</si>
  <si>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</si>
  <si>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</si>
  <si>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</si>
  <si>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</si>
  <si>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</si>
  <si>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</si>
  <si>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</si>
  <si>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</si>
  <si>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</si>
  <si>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</si>
  <si>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</si>
  <si>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</si>
  <si>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</si>
  <si>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</si>
  <si>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</si>
  <si>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</si>
  <si>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</si>
  <si>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</si>
  <si>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</si>
  <si>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</si>
  <si>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</si>
  <si>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</si>
  <si>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</si>
  <si>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</si>
  <si>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</si>
  <si>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</si>
  <si>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</si>
  <si>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</si>
  <si>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</si>
  <si>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</si>
  <si>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</si>
  <si>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</si>
  <si>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</si>
  <si>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</si>
  <si>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</si>
  <si>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</si>
  <si>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</si>
  <si>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</si>
  <si>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</si>
  <si>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</si>
  <si>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</si>
  <si>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</si>
  <si>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</si>
  <si>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</si>
  <si>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</si>
  <si>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</si>
  <si>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</si>
  <si>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</si>
  <si>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</si>
  <si>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</si>
  <si>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</si>
  <si>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</si>
  <si>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</si>
  <si>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</si>
  <si>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</si>
  <si>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</si>
  <si>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</si>
  <si>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</si>
  <si>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</si>
  <si>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</si>
  <si>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</si>
  <si>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</si>
  <si>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</si>
  <si>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</si>
  <si>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</si>
  <si>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</si>
  <si>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</si>
  <si>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</si>
  <si>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</si>
  <si>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</si>
  <si>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</si>
  <si>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</si>
  <si>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</si>
  <si>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</si>
  <si>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</si>
  <si>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</si>
  <si>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</si>
  <si>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</si>
  <si>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</si>
  <si>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</si>
  <si>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</si>
  <si>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</si>
  <si>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</si>
  <si>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</si>
  <si>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</si>
  <si>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</si>
  <si>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</si>
  <si>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</si>
  <si>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</si>
  <si>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</si>
  <si>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</si>
  <si>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</si>
  <si>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</si>
  <si>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</si>
  <si>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</si>
  <si>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</si>
  <si>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</si>
  <si>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</si>
  <si>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</si>
  <si>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</si>
  <si>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</si>
  <si>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</si>
  <si>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</si>
  <si>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</si>
  <si>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</si>
  <si>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</si>
  <si>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</si>
  <si>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</si>
  <si>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</si>
  <si>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</si>
  <si>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</si>
  <si>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</si>
  <si>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</si>
  <si>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</si>
  <si>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</si>
  <si>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</si>
  <si>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</si>
  <si>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</si>
  <si>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</si>
  <si>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</si>
  <si>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</si>
  <si>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</si>
  <si>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</si>
  <si>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</si>
  <si>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</si>
  <si>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</si>
  <si>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</si>
  <si>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</si>
  <si>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</si>
  <si>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</si>
  <si>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</si>
  <si>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</si>
  <si>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</si>
  <si>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</si>
  <si>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</si>
  <si>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</si>
  <si>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</si>
  <si>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</si>
  <si>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</si>
  <si>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</si>
  <si>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</si>
  <si>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</si>
  <si>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</si>
  <si>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</si>
  <si>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</si>
  <si>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</si>
  <si>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</si>
  <si>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</si>
  <si>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</si>
  <si>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</si>
  <si>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</si>
  <si>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</si>
  <si>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</si>
  <si>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</si>
  <si>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</si>
  <si>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</si>
  <si>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</si>
  <si>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</si>
  <si>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</si>
  <si>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</si>
  <si>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</si>
  <si>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</si>
  <si>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</si>
  <si>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</si>
  <si>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</si>
  <si>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</si>
  <si>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</si>
  <si>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</si>
  <si>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</si>
  <si>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</si>
  <si>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</si>
  <si>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</si>
  <si>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</si>
  <si>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</si>
  <si>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</si>
  <si>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</si>
  <si>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</si>
  <si>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</si>
  <si>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</si>
  <si>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</si>
  <si>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</si>
  <si>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</si>
  <si>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</si>
  <si>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</si>
  <si>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</si>
  <si>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</si>
  <si>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</si>
  <si>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</si>
  <si>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</si>
  <si>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</si>
  <si>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</si>
  <si>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</si>
  <si>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</si>
  <si>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</si>
  <si>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</si>
  <si>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</si>
  <si>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</si>
  <si>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</si>
  <si>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</si>
  <si>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</si>
  <si>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</si>
  <si>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</si>
  <si>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</si>
  <si>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</si>
  <si>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</si>
  <si>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</si>
  <si>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</si>
  <si>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</si>
  <si>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</si>
  <si>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</si>
  <si>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</si>
  <si>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</si>
  <si>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</si>
  <si>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</si>
  <si>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</si>
  <si>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</si>
  <si>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</si>
  <si>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</si>
  <si>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</si>
  <si>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</si>
  <si>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</si>
  <si>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</si>
  <si>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</si>
  <si>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</si>
  <si>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</si>
  <si>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</si>
  <si>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</si>
  <si>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</si>
  <si>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</si>
  <si>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</si>
  <si>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</si>
  <si>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</si>
  <si>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</si>
  <si>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</si>
  <si>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</si>
  <si>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</si>
  <si>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</si>
  <si>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</si>
  <si>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</si>
  <si>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</si>
  <si>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</si>
  <si>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</si>
  <si>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</si>
  <si>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</si>
  <si>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</si>
  <si>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</si>
  <si>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</si>
  <si>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</si>
  <si>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</si>
  <si>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</si>
  <si>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</si>
  <si>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</si>
  <si>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</si>
  <si>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</si>
  <si>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</si>
  <si>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</si>
  <si>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</si>
  <si>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</si>
  <si>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</si>
  <si>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</si>
  <si>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</si>
  <si>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</si>
  <si>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</si>
  <si>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</si>
  <si>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</si>
  <si>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</si>
  <si>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</si>
  <si>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</si>
  <si>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</si>
  <si>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</si>
  <si>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</si>
  <si>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</si>
  <si>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</si>
  <si>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</si>
  <si>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</si>
  <si>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</si>
  <si>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</si>
  <si>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</si>
  <si>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</si>
  <si>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</si>
  <si>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</si>
  <si>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</si>
  <si>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</si>
  <si>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</si>
  <si>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</si>
  <si>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</si>
  <si>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</si>
  <si>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</si>
  <si>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</si>
  <si>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</si>
  <si>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</si>
  <si>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</si>
  <si>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</si>
  <si>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</si>
  <si>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</si>
  <si>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</si>
  <si>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</si>
  <si>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</si>
  <si>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</si>
  <si>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</si>
  <si>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</si>
  <si>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</si>
  <si>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</si>
  <si>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</si>
  <si>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</si>
  <si>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</si>
  <si>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</si>
  <si>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</si>
  <si>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</si>
  <si>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</si>
  <si>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</si>
  <si>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</si>
  <si>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</si>
  <si>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</si>
  <si>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</si>
  <si>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</si>
  <si>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</si>
  <si>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</si>
  <si>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</si>
  <si>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</si>
  <si>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</si>
  <si>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</si>
  <si>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</si>
  <si>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</si>
  <si>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</si>
  <si>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</si>
  <si>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</si>
  <si>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</si>
  <si>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</si>
  <si>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</si>
  <si>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</si>
  <si>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</si>
  <si>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</si>
  <si>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</si>
  <si>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</si>
  <si>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</si>
  <si>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</si>
  <si>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</si>
  <si>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</si>
  <si>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</si>
  <si>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</si>
  <si>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</si>
  <si>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</si>
  <si>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</si>
  <si>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</si>
  <si>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</si>
  <si>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</si>
  <si>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</si>
  <si>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</si>
  <si>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</si>
  <si>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</si>
  <si>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</si>
  <si>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</si>
  <si>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</si>
  <si>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</si>
  <si>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</si>
  <si>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</si>
  <si>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</si>
  <si>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</si>
  <si>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</si>
  <si>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</si>
  <si>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</si>
  <si>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</si>
  <si>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</si>
  <si>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</si>
  <si>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</si>
  <si>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</si>
  <si>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</si>
  <si>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</si>
  <si>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</si>
  <si>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</si>
  <si>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</si>
  <si>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</si>
  <si>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</si>
  <si>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</si>
  <si>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</si>
  <si>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</si>
  <si>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</si>
  <si>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</si>
  <si>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</si>
  <si>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</si>
  <si>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</si>
  <si>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</si>
  <si>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</si>
  <si>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</si>
  <si>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</si>
  <si>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</si>
  <si>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</si>
  <si>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</si>
  <si>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</si>
  <si>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</si>
  <si>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</si>
  <si>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</si>
  <si>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</si>
  <si>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</si>
  <si>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</si>
  <si>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</si>
  <si>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</si>
  <si>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</si>
  <si>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</si>
  <si>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</si>
  <si>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</si>
  <si>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</si>
  <si>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</si>
  <si>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</si>
  <si>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</si>
  <si>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</si>
  <si>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</si>
  <si>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</si>
  <si>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</si>
  <si>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</si>
  <si>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</si>
  <si>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</si>
  <si>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</si>
  <si>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</si>
  <si>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</si>
  <si>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</si>
  <si>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</si>
  <si>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</si>
  <si>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</si>
  <si>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</si>
  <si>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</si>
  <si>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</si>
  <si>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</si>
  <si>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</si>
  <si>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</si>
  <si>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</si>
  <si>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</si>
  <si>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</si>
  <si>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</si>
  <si>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</si>
  <si>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</si>
  <si>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</si>
  <si>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</si>
  <si>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</si>
  <si>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</si>
  <si>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</si>
  <si>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</si>
  <si>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</si>
  <si>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</si>
  <si>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</si>
  <si>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</si>
  <si>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</si>
  <si>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</si>
  <si>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</si>
  <si>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PAILLON DE CONTES A COARAZE 1</t>
  </si>
  <si>
    <t>PAILLON DE CONTES</t>
  </si>
  <si>
    <t>06700260</t>
  </si>
  <si>
    <t>18690155900069</t>
  </si>
  <si>
    <t>AGENCE DE L'EAU RHONE MEDITERRANEE CORSE</t>
  </si>
  <si>
    <t>34255833500077</t>
  </si>
  <si>
    <t>AQUASCOP BIOLOGIE site de Monptellier</t>
  </si>
  <si>
    <t>IBMR-18-M19</t>
  </si>
  <si>
    <t>JOYCE LAMBERT, ROMAIN VOLKMANN</t>
  </si>
  <si>
    <t>IBMR standard</t>
  </si>
  <si>
    <t>GAUCHE</t>
  </si>
  <si>
    <t>ETIAGE NORMAL</t>
  </si>
  <si>
    <t>FAIBLEMENT NUAGEUX</t>
  </si>
  <si>
    <t>NULLE</t>
  </si>
  <si>
    <t>OUI</t>
  </si>
  <si>
    <t>abondant</t>
  </si>
  <si>
    <t>peu abondant</t>
  </si>
  <si>
    <t>Cf.</t>
  </si>
  <si>
    <t>NEWCOD (Pohlia)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</si>
</sst>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1046082</v>
      </c>
      <c r="G10" s="105"/>
      <c r="H10" s="106"/>
    </row>
    <row r="11" spans="1:8" ht="15">
      <c r="A11" s="10" t="s">
        <v>2281</v>
      </c>
      <c r="B11" s="47">
        <v>43284</v>
      </c>
      <c r="D11" s="10" t="s">
        <v>2284</v>
      </c>
      <c r="E11" s="52">
        <v>6319655</v>
      </c>
      <c r="G11" s="105"/>
      <c r="H11" s="106"/>
    </row>
    <row r="12" spans="1:8" ht="15">
      <c r="A12" s="10" t="s">
        <v>2287</v>
      </c>
      <c r="B12" s="52" t="s">
        <v>5290</v>
      </c>
      <c r="D12" s="10" t="s">
        <v>2285</v>
      </c>
      <c r="E12" s="52">
        <v>1046081</v>
      </c>
      <c r="G12" s="107"/>
      <c r="H12" s="108"/>
    </row>
    <row r="13" spans="1:5" ht="17.25" customHeight="1" thickBot="1">
      <c r="A13" s="2"/>
      <c r="B13" s="55"/>
      <c r="D13" s="10" t="s">
        <v>2286</v>
      </c>
      <c r="E13" s="52">
        <v>6319668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1046082</v>
      </c>
    </row>
    <row r="18" spans="1:3" ht="15">
      <c r="A18" s="115"/>
      <c r="B18" s="49" t="s">
        <v>2271</v>
      </c>
      <c r="C18" s="61">
        <f>E11</f>
        <v>6319655</v>
      </c>
    </row>
    <row r="19" spans="1:2" ht="15">
      <c r="A19" s="3" t="s">
        <v>2063</v>
      </c>
      <c r="B19" s="29">
        <v>579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72</v>
      </c>
      <c r="D35" s="28" t="s">
        <v>2288</v>
      </c>
      <c r="E35" s="32">
        <v>28</v>
      </c>
    </row>
    <row r="36" spans="1:5" s="7" customFormat="1" ht="15" customHeight="1">
      <c r="A36" s="5" t="s">
        <v>2113</v>
      </c>
      <c r="B36" s="30">
        <v>70</v>
      </c>
      <c r="C36" s="6"/>
      <c r="D36" s="8" t="s">
        <v>2112</v>
      </c>
      <c r="E36" s="30">
        <v>30</v>
      </c>
    </row>
    <row r="37" spans="1:5" s="7" customFormat="1" ht="15" customHeight="1">
      <c r="A37" s="5" t="s">
        <v>2111</v>
      </c>
      <c r="B37" s="30">
        <v>4</v>
      </c>
      <c r="C37" s="6"/>
      <c r="D37" s="8" t="s">
        <v>2110</v>
      </c>
      <c r="E37" s="30">
        <v>3.7</v>
      </c>
    </row>
    <row r="38" spans="1:5" s="7" customFormat="1" ht="15" customHeight="1">
      <c r="A38" s="5" t="s">
        <v>2115</v>
      </c>
      <c r="B38" s="30">
        <v>1</v>
      </c>
      <c r="C38" s="6"/>
      <c r="D38" s="8" t="s">
        <v>2115</v>
      </c>
      <c r="E38" s="30">
        <v>1</v>
      </c>
    </row>
    <row r="39" spans="1:5" s="7" customFormat="1" ht="15" customHeight="1">
      <c r="A39" s="8" t="s">
        <v>2109</v>
      </c>
      <c r="B39" s="30" t="s">
        <v>5298</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4</v>
      </c>
      <c r="C49" s="6"/>
      <c r="D49" s="10" t="s">
        <v>2101</v>
      </c>
      <c r="E49" s="9"/>
    </row>
    <row r="50" spans="1:5" s="15" customFormat="1" ht="15">
      <c r="A50" s="3" t="s">
        <v>2100</v>
      </c>
      <c r="B50" s="9">
        <v>3</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row>
    <row r="58" spans="1:5" s="15" customFormat="1" ht="15">
      <c r="A58" s="3" t="s">
        <v>2094</v>
      </c>
      <c r="B58" s="9">
        <v>4</v>
      </c>
      <c r="C58" s="6"/>
      <c r="D58" s="10" t="s">
        <v>2094</v>
      </c>
      <c r="E58" s="9">
        <v>4</v>
      </c>
    </row>
    <row r="59" spans="1:5" s="15" customFormat="1" ht="15">
      <c r="A59" s="3" t="s">
        <v>2093</v>
      </c>
      <c r="B59" s="9">
        <v>1</v>
      </c>
      <c r="C59" s="6"/>
      <c r="D59" s="10" t="s">
        <v>2093</v>
      </c>
      <c r="E59" s="9">
        <v>4</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4</v>
      </c>
      <c r="C67" s="6"/>
      <c r="D67" s="10" t="s">
        <v>2087</v>
      </c>
      <c r="E67" s="9">
        <v>1</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1</v>
      </c>
      <c r="C85" s="6"/>
      <c r="D85" s="10" t="s">
        <v>2073</v>
      </c>
      <c r="E85" s="9">
        <v>1</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122</v>
      </c>
      <c r="B97" s="20" t="str">
        <f>VLOOKUP(A97,'Ref Taxo'!A:B,2,FALSE)</f>
        <v>Bangia</v>
      </c>
      <c r="C97" s="21">
        <f>VLOOKUP(A97,'Ref Taxo'!A:D,4,FALSE)</f>
        <v>1153</v>
      </c>
      <c r="D97" s="34"/>
      <c r="E97" s="35">
        <v>0.01</v>
      </c>
      <c r="F97" s="35" t="s">
        <v>2294</v>
      </c>
    </row>
    <row r="98" spans="1:6" ht="15">
      <c r="A98" s="33" t="s">
        <v>133</v>
      </c>
      <c r="B98" s="20" t="str">
        <f>VLOOKUP(A98,'Ref Taxo'!A:B,2,FALSE)</f>
        <v>Batrachospermum</v>
      </c>
      <c r="C98" s="21">
        <f>VLOOKUP(A98,'Ref Taxo'!A:D,4,FALSE)</f>
        <v>1155</v>
      </c>
      <c r="D98" s="34">
        <v>0.01</v>
      </c>
      <c r="E98" s="35">
        <v>0.01</v>
      </c>
      <c r="F98" s="35" t="s">
        <v>2294</v>
      </c>
    </row>
    <row r="99" spans="1:6" ht="15">
      <c r="A99" s="33" t="s">
        <v>453</v>
      </c>
      <c r="B99" s="20" t="str">
        <f>VLOOKUP(A99,'Ref Taxo'!A:B,2,FALSE)</f>
        <v>Cladophora</v>
      </c>
      <c r="C99" s="21">
        <f>VLOOKUP(A99,'Ref Taxo'!A:D,4,FALSE)</f>
        <v>1124</v>
      </c>
      <c r="D99" s="34">
        <v>0.01</v>
      </c>
      <c r="E99" s="35"/>
      <c r="F99" s="35" t="s">
        <v>2294</v>
      </c>
    </row>
    <row r="100" spans="1:6" ht="15">
      <c r="A100" s="33" t="s">
        <v>1266</v>
      </c>
      <c r="B100" s="20" t="str">
        <f>VLOOKUP(A100,'Ref Taxo'!A:B,2,FALSE)</f>
        <v>Nostoc</v>
      </c>
      <c r="C100" s="21">
        <f>VLOOKUP(A100,'Ref Taxo'!A:D,4,FALSE)</f>
        <v>1105</v>
      </c>
      <c r="D100" s="34">
        <v>0.1</v>
      </c>
      <c r="E100" s="35">
        <v>0.1</v>
      </c>
      <c r="F100" s="35" t="s">
        <v>2294</v>
      </c>
    </row>
    <row r="101" spans="1:6" ht="15">
      <c r="A101" s="33" t="s">
        <v>1675</v>
      </c>
      <c r="B101" s="20" t="str">
        <f>VLOOKUP(A101,'Ref Taxo'!A:B,2,FALSE)</f>
        <v>Rivularia</v>
      </c>
      <c r="C101" s="21">
        <f>VLOOKUP(A101,'Ref Taxo'!A:D,4,FALSE)</f>
        <v>6300</v>
      </c>
      <c r="D101" s="34">
        <v>0.06</v>
      </c>
      <c r="E101" s="35">
        <v>0.05</v>
      </c>
      <c r="F101" s="35" t="s">
        <v>2294</v>
      </c>
    </row>
    <row r="102" spans="1:6" ht="15">
      <c r="A102" s="33" t="s">
        <v>1780</v>
      </c>
      <c r="B102" s="20" t="str">
        <f>VLOOKUP(A102,'Ref Taxo'!A:B,2,FALSE)</f>
        <v>Schizothrix</v>
      </c>
      <c r="C102" s="21">
        <f>VLOOKUP(A102,'Ref Taxo'!A:D,4,FALSE)</f>
        <v>6436</v>
      </c>
      <c r="D102" s="34"/>
      <c r="E102" s="35">
        <v>0.05</v>
      </c>
      <c r="F102" s="35" t="s">
        <v>5300</v>
      </c>
    </row>
    <row r="103" spans="1:6" ht="15">
      <c r="A103" s="33" t="s">
        <v>1883</v>
      </c>
      <c r="B103" s="20" t="str">
        <f>VLOOKUP(A103,'Ref Taxo'!A:B,2,FALSE)</f>
        <v>Spirogyra</v>
      </c>
      <c r="C103" s="21">
        <f>VLOOKUP(A103,'Ref Taxo'!A:D,4,FALSE)</f>
        <v>1147</v>
      </c>
      <c r="D103" s="34">
        <v>0.5</v>
      </c>
      <c r="E103" s="35">
        <v>0.05</v>
      </c>
      <c r="F103" s="35" t="s">
        <v>2294</v>
      </c>
    </row>
    <row r="104" spans="1:6" ht="15">
      <c r="A104" s="33" t="s">
        <v>2056</v>
      </c>
      <c r="B104" s="20" t="str">
        <f>VLOOKUP(A104,'Ref Taxo'!A:B,2,FALSE)</f>
        <v>Zygnema</v>
      </c>
      <c r="C104" s="21">
        <f>VLOOKUP(A104,'Ref Taxo'!A:D,4,FALSE)</f>
        <v>1148</v>
      </c>
      <c r="D104" s="34">
        <v>0.01</v>
      </c>
      <c r="E104" s="35"/>
      <c r="F104" s="35" t="s">
        <v>2294</v>
      </c>
    </row>
    <row r="105" spans="1:6" ht="15">
      <c r="A105" s="33" t="s">
        <v>466</v>
      </c>
      <c r="B105" s="20" t="str">
        <f>VLOOKUP(A105,'Ref Taxo'!A:B,2,FALSE)</f>
        <v>Conocephalum conicum</v>
      </c>
      <c r="C105" s="21">
        <f>VLOOKUP(A105,'Ref Taxo'!A:D,4,FALSE)</f>
        <v>1176</v>
      </c>
      <c r="D105" s="34">
        <v>0.01</v>
      </c>
      <c r="E105" s="35">
        <v>0.01</v>
      </c>
      <c r="F105" s="35" t="s">
        <v>2294</v>
      </c>
    </row>
    <row r="106" spans="1:6" ht="15">
      <c r="A106" s="33" t="s">
        <v>993</v>
      </c>
      <c r="B106" s="20" t="str">
        <f>VLOOKUP(A106,'Ref Taxo'!A:B,2,FALSE)</f>
        <v>Jungermannia atrovirens</v>
      </c>
      <c r="C106" s="21">
        <f>VLOOKUP(A106,'Ref Taxo'!A:D,4,FALSE)</f>
        <v>19820</v>
      </c>
      <c r="D106" s="34">
        <v>0.02</v>
      </c>
      <c r="E106" s="35">
        <v>0.01</v>
      </c>
      <c r="F106" s="35" t="s">
        <v>2294</v>
      </c>
    </row>
    <row r="107" spans="1:6" ht="15">
      <c r="A107" s="33" t="s">
        <v>1336</v>
      </c>
      <c r="B107" s="20" t="str">
        <f>VLOOKUP(A107,'Ref Taxo'!A:B,2,FALSE)</f>
        <v>Pellia endiviifolia</v>
      </c>
      <c r="C107" s="21">
        <f>VLOOKUP(A107,'Ref Taxo'!A:D,4,FALSE)</f>
        <v>1197</v>
      </c>
      <c r="D107" s="34">
        <v>0.1</v>
      </c>
      <c r="E107" s="35">
        <v>0.05</v>
      </c>
      <c r="F107" s="35" t="s">
        <v>2294</v>
      </c>
    </row>
    <row r="108" spans="1:6" ht="15">
      <c r="A108" s="33" t="s">
        <v>131</v>
      </c>
      <c r="B108" s="20" t="str">
        <f>VLOOKUP(A108,'Ref Taxo'!A:B,2,FALSE)</f>
        <v>Didymodon tophaceus</v>
      </c>
      <c r="C108" s="21">
        <f>VLOOKUP(A108,'Ref Taxo'!A:D,4,FALSE)</f>
        <v>19619</v>
      </c>
      <c r="D108" s="34">
        <v>0.11</v>
      </c>
      <c r="E108" s="35"/>
      <c r="F108" s="35" t="s">
        <v>2294</v>
      </c>
    </row>
    <row r="109" spans="1:6" ht="15">
      <c r="A109" s="33" t="s">
        <v>697</v>
      </c>
      <c r="B109" s="20" t="str">
        <f>VLOOKUP(A109,'Ref Taxo'!A:B,2,FALSE)</f>
        <v>Eucladium verticillatum</v>
      </c>
      <c r="C109" s="21">
        <f>VLOOKUP(A109,'Ref Taxo'!A:D,4,FALSE)</f>
        <v>19654</v>
      </c>
      <c r="D109" s="34">
        <v>0.08</v>
      </c>
      <c r="E109" s="35">
        <v>0.1</v>
      </c>
      <c r="F109" s="35" t="s">
        <v>2294</v>
      </c>
    </row>
    <row r="110" spans="1:6" ht="15">
      <c r="A110" s="33" t="s">
        <v>733</v>
      </c>
      <c r="B110" s="20" t="str">
        <f>VLOOKUP(A110,'Ref Taxo'!A:B,2,FALSE)</f>
        <v>Fissidens crassipes</v>
      </c>
      <c r="C110" s="21">
        <f>VLOOKUP(A110,'Ref Taxo'!A:D,4,FALSE)</f>
        <v>1294</v>
      </c>
      <c r="D110" s="34">
        <v>0.01</v>
      </c>
      <c r="E110" s="35">
        <v>0.01</v>
      </c>
      <c r="F110" s="35" t="s">
        <v>2294</v>
      </c>
    </row>
    <row r="111" spans="1:6" ht="15">
      <c r="A111" s="33" t="s">
        <v>5301</v>
      </c>
      <c r="B111" s="20" t="e">
        <f>VLOOKUP(A111,'Ref Taxo'!A:B,2,FALSE)</f>
        <v>#N/A</v>
      </c>
      <c r="C111" s="21" t="e">
        <f>VLOOKUP(A111,'Ref Taxo'!A:D,4,FALSE)</f>
        <v>#N/A</v>
      </c>
      <c r="D111" s="34">
        <v>0.01</v>
      </c>
      <c r="E111" s="35"/>
      <c r="F111" s="35" t="s">
        <v>2294</v>
      </c>
    </row>
    <row r="112" spans="1:6" ht="15">
      <c r="A112" s="33" t="s">
        <v>1315</v>
      </c>
      <c r="B112" s="20" t="str">
        <f>VLOOKUP(A112,'Ref Taxo'!A:B,2,FALSE)</f>
        <v>Palustriella commutata</v>
      </c>
      <c r="C112" s="21">
        <f>VLOOKUP(A112,'Ref Taxo'!A:D,4,FALSE)</f>
        <v>19903</v>
      </c>
      <c r="D112" s="34">
        <v>0.07</v>
      </c>
      <c r="E112" s="35">
        <v>0.1</v>
      </c>
      <c r="F112" s="35" t="s">
        <v>2294</v>
      </c>
    </row>
    <row r="113" spans="1:6" ht="15">
      <c r="A113" s="33" t="s">
        <v>28</v>
      </c>
      <c r="B113" s="20" t="str">
        <f>VLOOKUP(A113,'Ref Taxo'!A:B,2,FALSE)</f>
        <v>Agrostis stolonifera</v>
      </c>
      <c r="C113" s="21">
        <f>VLOOKUP(A113,'Ref Taxo'!A:D,4,FALSE)</f>
        <v>1543</v>
      </c>
      <c r="D113" s="34"/>
      <c r="E113" s="35">
        <v>0.1</v>
      </c>
      <c r="F113" s="35" t="s">
        <v>2294</v>
      </c>
    </row>
    <row r="114" spans="1:6" ht="15">
      <c r="A114" s="33" t="s">
        <v>1136</v>
      </c>
      <c r="B114" s="20" t="str">
        <f>VLOOKUP(A114,'Ref Taxo'!A:B,2,FALSE)</f>
        <v>Mentha longifolia</v>
      </c>
      <c r="C114" s="21">
        <f>VLOOKUP(A114,'Ref Taxo'!A:D,4,FALSE)</f>
        <v>19856</v>
      </c>
      <c r="D114" s="34"/>
      <c r="E114" s="35">
        <v>0.01</v>
      </c>
      <c r="F114" s="35" t="s">
        <v>2294</v>
      </c>
    </row>
    <row r="115" spans="1:6" ht="15">
      <c r="A115" s="33" t="s">
        <v>699</v>
      </c>
      <c r="B115" s="20" t="str">
        <f>VLOOKUP(A115,'Ref Taxo'!A:B,2,FALSE)</f>
        <v>Eupatorium cannabinum</v>
      </c>
      <c r="C115" s="21">
        <f>VLOOKUP(A115,'Ref Taxo'!A:D,4,FALSE)</f>
        <v>1741</v>
      </c>
      <c r="D115" s="34">
        <v>0.01</v>
      </c>
      <c r="E115" s="35">
        <v>0.01</v>
      </c>
      <c r="F115" s="35" t="s">
        <v>2294</v>
      </c>
    </row>
    <row r="116" spans="1:6" ht="15">
      <c r="A116" s="33" t="s">
        <v>1171</v>
      </c>
      <c r="B116" s="20" t="str">
        <f>VLOOKUP(A116,'Ref Taxo'!A:B,2,FALSE)</f>
        <v xml:space="preserve">Molinia caerulea subsp. arundinacea </v>
      </c>
      <c r="C116" s="21">
        <f>VLOOKUP(A116,'Ref Taxo'!A:D,4,FALSE)</f>
        <v>31584</v>
      </c>
      <c r="D116" s="34"/>
      <c r="E116" s="35">
        <v>0.05</v>
      </c>
      <c r="F116" s="35" t="s">
        <v>2294</v>
      </c>
    </row>
    <row r="117" spans="1:6" ht="15">
      <c r="A117" s="33" t="s">
        <v>1961</v>
      </c>
      <c r="B117" s="20" t="str">
        <f>VLOOKUP(A117,'Ref Taxo'!A:B,2,FALSE)</f>
        <v>Tussilago farfara</v>
      </c>
      <c r="C117" s="21">
        <f>VLOOKUP(A117,'Ref Taxo'!A:D,4,FALSE)</f>
        <v>1755</v>
      </c>
      <c r="D117" s="34"/>
      <c r="E117" s="35">
        <v>0.01</v>
      </c>
      <c r="F117" s="35" t="s">
        <v>2294</v>
      </c>
    </row>
    <row r="118" spans="1:6" ht="15">
      <c r="A118" s="33" t="s">
        <v>661</v>
      </c>
      <c r="B118" s="20" t="str">
        <f>VLOOKUP(A118,'Ref Taxo'!A:B,2,FALSE)</f>
        <v>Equisetum arvense</v>
      </c>
      <c r="C118" s="21">
        <f>VLOOKUP(A118,'Ref Taxo'!A:D,4,FALSE)</f>
        <v>1384</v>
      </c>
      <c r="D118" s="34">
        <v>0.01</v>
      </c>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