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710029" sheetId="2" r:id="rId2"/>
    <sheet name="Mises à jour" sheetId="3" r:id="rId3"/>
  </sheets>
  <definedNames/>
  <calcPr calcId="145621"/>
</workbook>
</file>

<file path=xl/sharedStrings.xml><?xml version="1.0" encoding="utf-8"?>
<sst xmlns="http://schemas.openxmlformats.org/spreadsheetml/2006/main" count="6482" uniqueCount="5303">
  <si>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</si>
  <si>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</si>
  <si>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</si>
  <si>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</si>
  <si>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</si>
  <si>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</si>
  <si>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</si>
  <si>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</si>
  <si>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</si>
  <si>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</si>
  <si>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</si>
  <si>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</si>
  <si>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</si>
  <si>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</si>
  <si>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</si>
  <si>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</si>
  <si>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</si>
  <si>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</si>
  <si>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</si>
  <si>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</si>
  <si>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</si>
  <si>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</si>
  <si>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</si>
  <si>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</si>
  <si>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</si>
  <si>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</si>
  <si>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</si>
  <si>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</si>
  <si>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</si>
  <si>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</si>
  <si>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</si>
  <si>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</si>
  <si>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</si>
  <si>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</si>
  <si>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</si>
  <si>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</si>
  <si>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</si>
  <si>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</si>
  <si>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</si>
  <si>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</si>
  <si>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</si>
  <si>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</si>
  <si>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</si>
  <si>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</si>
  <si>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</si>
  <si>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</si>
  <si>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</si>
  <si>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</si>
  <si>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</si>
  <si>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</si>
  <si>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</si>
  <si>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</si>
  <si>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</si>
  <si>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</si>
  <si>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</si>
  <si>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</si>
  <si>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</si>
  <si>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</si>
  <si>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</si>
  <si>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</si>
  <si>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</si>
  <si>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</si>
  <si>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</si>
  <si>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</si>
  <si>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</si>
  <si>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</si>
  <si>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</si>
  <si>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</si>
  <si>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</si>
  <si>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</si>
  <si>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</si>
  <si>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</si>
  <si>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</si>
  <si>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</si>
  <si>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</si>
  <si>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</si>
  <si>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</si>
  <si>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</si>
  <si>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</si>
  <si>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</si>
  <si>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</si>
  <si>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</si>
  <si>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</si>
  <si>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</si>
  <si>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</si>
  <si>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</si>
  <si>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</si>
  <si>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</si>
  <si>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</si>
  <si>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</si>
  <si>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</si>
  <si>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</si>
  <si>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</si>
  <si>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</si>
  <si>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</si>
  <si>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</si>
  <si>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</si>
  <si>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</si>
  <si>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</si>
  <si>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</si>
  <si>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</si>
  <si>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</si>
  <si>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</si>
  <si>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</si>
  <si>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</si>
  <si>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</si>
  <si>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</si>
  <si>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</si>
  <si>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</si>
  <si>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</si>
  <si>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</si>
  <si>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</si>
  <si>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</si>
  <si>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</si>
  <si>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</si>
  <si>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</si>
  <si>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</si>
  <si>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</si>
  <si>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</si>
  <si>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</si>
  <si>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</si>
  <si>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</si>
  <si>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</si>
  <si>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</si>
  <si>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</si>
  <si>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</si>
  <si>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</si>
  <si>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</si>
  <si>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</si>
  <si>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</si>
  <si>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</si>
  <si>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</si>
  <si>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</si>
  <si>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</si>
  <si>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</si>
  <si>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</si>
  <si>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</si>
  <si>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</si>
  <si>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</si>
  <si>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</si>
  <si>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</si>
  <si>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</si>
  <si>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</si>
  <si>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</si>
  <si>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</si>
  <si>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</si>
  <si>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</si>
  <si>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</si>
  <si>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</si>
  <si>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</si>
  <si>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</si>
  <si>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</si>
  <si>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</si>
  <si>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</si>
  <si>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</si>
  <si>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</si>
  <si>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</si>
  <si>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</si>
  <si>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</si>
  <si>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</si>
  <si>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</si>
  <si>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</si>
  <si>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</si>
  <si>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</si>
  <si>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</si>
  <si>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</si>
  <si>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</si>
  <si>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</si>
  <si>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</si>
  <si>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</si>
  <si>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</si>
  <si>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</si>
  <si>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</si>
  <si>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</si>
  <si>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</si>
  <si>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</si>
  <si>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</si>
  <si>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</si>
  <si>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</si>
  <si>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</si>
  <si>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</si>
  <si>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</si>
  <si>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</si>
  <si>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</si>
  <si>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</si>
  <si>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</si>
  <si>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</si>
  <si>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</si>
  <si>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</si>
  <si>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</si>
  <si>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</si>
  <si>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</si>
  <si>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</si>
  <si>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</si>
  <si>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</si>
  <si>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</si>
  <si>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</si>
  <si>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</si>
  <si>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</si>
  <si>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</si>
  <si>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</si>
  <si>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</si>
  <si>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</si>
  <si>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</si>
  <si>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</si>
  <si>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</si>
  <si>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</si>
  <si>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</si>
  <si>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</si>
  <si>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</si>
  <si>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</si>
  <si>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</si>
  <si>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</si>
  <si>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</si>
  <si>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</si>
  <si>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</si>
  <si>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</si>
  <si>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</si>
  <si>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</si>
  <si>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</si>
  <si>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</si>
  <si>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</si>
  <si>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</si>
  <si>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</si>
  <si>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</si>
  <si>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</si>
  <si>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</si>
  <si>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</si>
  <si>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</si>
  <si>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</si>
  <si>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</si>
  <si>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</si>
  <si>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</si>
  <si>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</si>
  <si>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</si>
  <si>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</si>
  <si>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</si>
  <si>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</si>
  <si>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</si>
  <si>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</si>
  <si>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</si>
  <si>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</si>
  <si>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</si>
  <si>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</si>
  <si>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</si>
  <si>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</si>
  <si>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</si>
  <si>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</si>
  <si>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</si>
  <si>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</si>
  <si>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</si>
  <si>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</si>
  <si>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</si>
  <si>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</si>
  <si>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</si>
  <si>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</si>
  <si>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</si>
  <si>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</si>
  <si>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</si>
  <si>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</si>
  <si>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</si>
  <si>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</si>
  <si>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</si>
  <si>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</si>
  <si>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</si>
  <si>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</si>
  <si>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</si>
  <si>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</si>
  <si>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</si>
  <si>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</si>
  <si>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</si>
  <si>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</si>
  <si>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</si>
  <si>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</si>
  <si>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</si>
  <si>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</si>
  <si>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</si>
  <si>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</si>
  <si>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</si>
  <si>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</si>
  <si>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</si>
  <si>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</si>
  <si>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</si>
  <si>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</si>
  <si>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</si>
  <si>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</si>
  <si>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</si>
  <si>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</si>
  <si>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</si>
  <si>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</si>
  <si>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</si>
  <si>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</si>
  <si>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</si>
  <si>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</si>
  <si>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</si>
  <si>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</si>
  <si>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</si>
  <si>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</si>
  <si>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</si>
  <si>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</si>
  <si>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</si>
  <si>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</si>
  <si>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</si>
  <si>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</si>
  <si>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</si>
  <si>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</si>
  <si>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</si>
  <si>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</si>
  <si>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</si>
  <si>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</si>
  <si>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</si>
  <si>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</si>
  <si>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</si>
  <si>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</si>
  <si>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</si>
  <si>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</si>
  <si>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</si>
  <si>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</si>
  <si>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</si>
  <si>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</si>
  <si>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</si>
  <si>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</si>
  <si>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</si>
  <si>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</si>
  <si>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</si>
  <si>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</si>
  <si>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</si>
  <si>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</si>
  <si>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</si>
  <si>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</si>
  <si>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</si>
  <si>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</si>
  <si>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</si>
  <si>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</si>
  <si>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</si>
  <si>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</si>
  <si>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</si>
  <si>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</si>
  <si>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</si>
  <si>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</si>
  <si>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</si>
  <si>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</si>
  <si>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</si>
  <si>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</si>
  <si>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</si>
  <si>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</si>
  <si>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</si>
  <si>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</si>
  <si>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</si>
  <si>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</si>
  <si>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</si>
  <si>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</si>
  <si>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</si>
  <si>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</si>
  <si>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</si>
  <si>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</si>
  <si>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</si>
  <si>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</si>
  <si>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</si>
  <si>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</si>
  <si>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</si>
  <si>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</si>
  <si>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</si>
  <si>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</si>
  <si>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</si>
  <si>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</si>
  <si>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</si>
  <si>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</si>
  <si>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</si>
  <si>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</si>
  <si>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</si>
  <si>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</si>
  <si>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</si>
  <si>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</si>
  <si>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</si>
  <si>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</si>
  <si>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</si>
  <si>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</si>
  <si>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</si>
  <si>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</si>
  <si>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</si>
  <si>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</si>
  <si>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</si>
  <si>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</si>
  <si>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</si>
  <si>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</si>
  <si>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</si>
  <si>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</si>
  <si>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</si>
  <si>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</si>
  <si>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</si>
  <si>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</si>
  <si>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</si>
  <si>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</si>
  <si>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</si>
  <si>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</si>
  <si>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</si>
  <si>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</si>
  <si>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</si>
  <si>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</si>
  <si>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</si>
  <si>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</si>
  <si>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</si>
  <si>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</si>
  <si>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</si>
  <si>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</si>
  <si>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</si>
  <si>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</si>
  <si>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</si>
  <si>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</si>
  <si>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</si>
  <si>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</si>
  <si>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</si>
  <si>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</si>
  <si>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</si>
  <si>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</si>
  <si>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</si>
  <si>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</si>
  <si>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</si>
  <si>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</si>
  <si>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</si>
  <si>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</si>
  <si>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</si>
  <si>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</si>
  <si>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</si>
  <si>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</si>
  <si>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</si>
  <si>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</si>
  <si>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</si>
  <si>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</si>
  <si>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</si>
  <si>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</si>
  <si>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</si>
  <si>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</si>
  <si>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</si>
  <si>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</si>
  <si>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</si>
  <si>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</si>
  <si>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</si>
  <si>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</si>
  <si>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</si>
  <si>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</si>
  <si>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</si>
  <si>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</si>
  <si>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</si>
  <si>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</si>
  <si>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</si>
  <si>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</si>
  <si>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</si>
  <si>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</si>
  <si>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</si>
  <si>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</si>
  <si>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</si>
  <si>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</si>
  <si>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</si>
  <si>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</si>
  <si>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</si>
  <si>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</si>
  <si>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</si>
  <si>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</si>
  <si>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</si>
  <si>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</si>
  <si>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</si>
  <si>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</si>
  <si>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</si>
  <si>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</si>
  <si>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</si>
  <si>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</si>
  <si>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</si>
  <si>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</si>
  <si>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</si>
  <si>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</si>
  <si>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</si>
  <si>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</si>
  <si>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</si>
  <si>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</si>
  <si>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</si>
  <si>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</si>
  <si>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</si>
  <si>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</si>
  <si>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</si>
  <si>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</si>
  <si>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</si>
  <si>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</si>
  <si>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</si>
  <si>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</si>
  <si>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</si>
  <si>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</si>
  <si>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</si>
  <si>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</si>
  <si>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</si>
  <si>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</si>
  <si>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</si>
  <si>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</si>
  <si>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</si>
  <si>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</si>
  <si>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</si>
  <si>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</si>
  <si>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</si>
  <si>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</si>
  <si>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</si>
  <si>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</si>
  <si>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</si>
  <si>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</si>
  <si>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</si>
  <si>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</si>
  <si>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</si>
  <si>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</si>
  <si>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</si>
  <si>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</si>
  <si>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</si>
  <si>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</si>
  <si>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</si>
  <si>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</si>
  <si>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</si>
  <si>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</si>
  <si>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</si>
  <si>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</si>
  <si>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</si>
  <si>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</si>
  <si>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</si>
  <si>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</si>
  <si>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</si>
  <si>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</si>
  <si>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</si>
  <si>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</si>
  <si>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</si>
  <si>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</si>
  <si>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</si>
  <si>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</si>
  <si>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</si>
  <si>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</si>
  <si>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</si>
  <si>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</si>
  <si>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</si>
  <si>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</si>
  <si>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</si>
  <si>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</si>
  <si>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</si>
  <si>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</si>
  <si>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</si>
  <si>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</si>
  <si>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</si>
  <si>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</si>
  <si>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</si>
  <si>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</si>
  <si>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</si>
  <si>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</si>
  <si>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</si>
  <si>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</si>
  <si>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</si>
  <si>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</si>
  <si>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</si>
  <si>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</si>
  <si>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</si>
  <si>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</si>
  <si>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</si>
  <si>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</si>
  <si>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</si>
  <si>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</si>
  <si>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</si>
  <si>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</si>
  <si>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</si>
  <si>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</si>
  <si>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</si>
  <si>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</si>
  <si>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</si>
  <si>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</si>
  <si>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</si>
  <si>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</si>
  <si>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</si>
  <si>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</si>
  <si>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</si>
  <si>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</si>
  <si>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</si>
  <si>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</si>
  <si>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</si>
  <si>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</si>
  <si>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</si>
  <si>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</si>
  <si>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</si>
  <si>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</si>
  <si>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</si>
  <si>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</si>
  <si>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</si>
  <si>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</si>
  <si>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</si>
  <si>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</si>
  <si>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</si>
  <si>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</si>
  <si>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</si>
  <si>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</si>
  <si>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</si>
  <si>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</si>
  <si>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</si>
  <si>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</si>
  <si>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</si>
  <si>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</si>
  <si>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</si>
  <si>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</si>
  <si>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</si>
  <si>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</si>
  <si>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</si>
  <si>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</si>
  <si>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</si>
  <si>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</si>
  <si>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</si>
  <si>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</si>
  <si>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</si>
  <si>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</si>
  <si>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</si>
  <si>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</si>
  <si>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</si>
  <si>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</si>
  <si>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</si>
  <si>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</si>
  <si>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</si>
  <si>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</si>
  <si>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</si>
  <si>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</si>
  <si>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</si>
  <si>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</si>
  <si>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</si>
  <si>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</si>
  <si>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</si>
  <si>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</si>
  <si>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</si>
  <si>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</si>
  <si>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</si>
  <si>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</si>
  <si>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</si>
  <si>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</si>
  <si>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</si>
  <si>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</si>
  <si>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</si>
  <si>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</si>
  <si>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</si>
  <si>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</si>
  <si>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</si>
  <si>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</si>
  <si>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</si>
  <si>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</si>
  <si>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</si>
  <si>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</si>
  <si>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</si>
  <si>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</si>
  <si>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</si>
  <si>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</si>
  <si>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</si>
  <si>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</si>
  <si>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</si>
  <si>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</si>
  <si>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</si>
  <si>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</si>
  <si>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</si>
  <si>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</si>
  <si>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</si>
  <si>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</si>
  <si>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</si>
  <si>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</si>
  <si>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</si>
  <si>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</si>
  <si>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</si>
  <si>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</si>
  <si>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</si>
  <si>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</si>
  <si>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</si>
  <si>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</si>
  <si>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</si>
  <si>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</si>
  <si>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</si>
  <si>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</si>
  <si>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</si>
  <si>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</si>
  <si>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</si>
  <si>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</si>
  <si>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</si>
  <si>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</si>
  <si>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</si>
  <si>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</si>
  <si>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</si>
  <si>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</si>
  <si>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</si>
  <si>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</si>
  <si>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</si>
  <si>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</si>
  <si>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</si>
  <si>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</si>
  <si>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</si>
  <si>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</si>
  <si>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</si>
  <si>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</si>
  <si>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</si>
  <si>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</si>
  <si>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</si>
  <si>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</si>
  <si>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</si>
  <si>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</si>
  <si>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</si>
  <si>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</si>
  <si>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</si>
  <si>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</si>
  <si>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</si>
  <si>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</si>
  <si>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</si>
  <si>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</si>
  <si>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</si>
  <si>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</si>
  <si>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</si>
  <si>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</si>
  <si>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</si>
  <si>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</si>
  <si>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</si>
  <si>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</si>
  <si>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</si>
  <si>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</si>
  <si>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</si>
  <si>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</si>
  <si>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</si>
  <si>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</si>
  <si>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</si>
  <si>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</si>
  <si>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</si>
  <si>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</si>
  <si>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</si>
  <si>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</si>
  <si>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</si>
  <si>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</si>
  <si>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</si>
  <si>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</si>
  <si>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</si>
  <si>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</si>
  <si>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</si>
  <si>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</si>
  <si>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</si>
  <si>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</si>
  <si>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</si>
  <si>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</si>
  <si>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</si>
  <si>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</si>
  <si>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</si>
  <si>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</si>
  <si>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</si>
  <si>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</si>
  <si>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</si>
  <si>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</si>
  <si>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</si>
  <si>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</si>
  <si>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</si>
  <si>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</si>
  <si>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</si>
  <si>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</si>
  <si>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</si>
  <si>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</si>
  <si>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</si>
  <si>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</si>
  <si>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</si>
  <si>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</si>
  <si>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</si>
  <si>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</si>
  <si>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</si>
  <si>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</si>
  <si>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</si>
  <si>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</si>
  <si>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</si>
  <si>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</si>
  <si>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</si>
  <si>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</si>
  <si>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</si>
  <si>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</si>
  <si>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</si>
  <si>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</si>
  <si>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</si>
  <si>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</si>
  <si>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</si>
  <si>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</si>
  <si>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</si>
  <si>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</si>
  <si>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</si>
  <si>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</si>
  <si>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</si>
  <si>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</si>
  <si>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</si>
  <si>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</si>
  <si>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</si>
  <si>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</si>
  <si>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</si>
  <si>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</si>
  <si>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</si>
  <si>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</si>
  <si>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</si>
  <si>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</si>
  <si>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</si>
  <si>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</si>
  <si>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</si>
  <si>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</si>
  <si>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</si>
  <si>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</si>
  <si>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</si>
  <si>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</si>
  <si>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</si>
  <si>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</si>
  <si>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</si>
  <si>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</si>
  <si>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</si>
  <si>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</si>
  <si>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</si>
  <si>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</si>
  <si>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</si>
  <si>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</si>
  <si>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</si>
  <si>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</si>
  <si>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</si>
  <si>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</si>
  <si>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</si>
  <si>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</si>
  <si>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</si>
  <si>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</si>
  <si>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</si>
  <si>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</si>
  <si>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</si>
  <si>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</si>
  <si>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</si>
  <si>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</si>
  <si>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</si>
  <si>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</si>
  <si>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</si>
  <si>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</si>
  <si>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</si>
  <si>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</si>
  <si>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</si>
  <si>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</si>
  <si>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</si>
  <si>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</si>
  <si>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</si>
  <si>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</si>
  <si>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</si>
  <si>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</si>
  <si>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</si>
  <si>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</si>
  <si>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</si>
  <si>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</si>
  <si>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</si>
  <si>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</si>
  <si>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</si>
  <si>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</si>
  <si>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</si>
  <si>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</si>
  <si>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</si>
  <si>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</si>
  <si>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</si>
  <si>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</si>
  <si>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</si>
  <si>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</si>
  <si>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</si>
  <si>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</si>
  <si>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</si>
  <si>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</si>
  <si>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</si>
  <si>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</si>
  <si>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</si>
  <si>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</si>
  <si>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</si>
  <si>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</si>
  <si>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</si>
  <si>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</si>
  <si>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</si>
  <si>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</si>
  <si>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</si>
  <si>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</si>
  <si>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</si>
  <si>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</si>
  <si>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</si>
  <si>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</si>
  <si>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</si>
  <si>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</si>
  <si>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</si>
  <si>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</si>
  <si>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</si>
  <si>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</si>
  <si>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</si>
  <si>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</si>
  <si>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</si>
  <si>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</si>
  <si>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</si>
  <si>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</si>
  <si>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</si>
  <si>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</si>
  <si>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</si>
  <si>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</si>
  <si>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</si>
  <si>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</si>
  <si>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</si>
  <si>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</si>
  <si>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</si>
  <si>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</si>
  <si>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</si>
  <si>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</si>
  <si>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</si>
  <si>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</si>
  <si>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</si>
  <si>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</si>
  <si>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</si>
  <si>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</si>
  <si>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</si>
  <si>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</si>
  <si>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</si>
  <si>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</si>
  <si>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</si>
  <si>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</si>
  <si>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</si>
  <si>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</si>
  <si>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</si>
  <si>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</si>
  <si>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</si>
  <si>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</si>
  <si>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</si>
  <si>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</si>
  <si>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</si>
  <si>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</si>
  <si>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</si>
  <si>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</si>
  <si>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</si>
  <si>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</si>
  <si>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</si>
  <si>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</si>
  <si>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</si>
  <si>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</si>
  <si>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</si>
  <si>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</si>
  <si>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</si>
  <si>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</si>
  <si>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</si>
  <si>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</si>
  <si>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</si>
  <si>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</si>
  <si>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</si>
  <si>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</si>
  <si>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</si>
  <si>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</si>
  <si>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</si>
  <si>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</si>
  <si>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</si>
  <si>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</si>
  <si>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</si>
  <si>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</si>
  <si>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</si>
  <si>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</si>
  <si>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</si>
  <si>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</si>
  <si>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</si>
  <si>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</si>
  <si>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</si>
  <si>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</si>
  <si>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</si>
  <si>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</si>
  <si>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</si>
  <si>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</si>
  <si>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</si>
  <si>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</si>
  <si>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</si>
  <si>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</si>
  <si>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</si>
  <si>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</si>
  <si>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</si>
  <si>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</si>
  <si>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</si>
  <si>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</si>
  <si>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</si>
  <si>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</si>
  <si>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</si>
  <si>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</si>
  <si>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</si>
  <si>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</si>
  <si>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</si>
  <si>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</si>
  <si>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</si>
  <si>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</si>
  <si>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</si>
  <si>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</si>
  <si>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</si>
  <si>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</si>
  <si>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</si>
  <si>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</si>
  <si>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</si>
  <si>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</si>
  <si>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</si>
  <si>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</si>
  <si>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</si>
  <si>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</si>
  <si>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</si>
  <si>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</si>
  <si>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</si>
  <si>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</si>
  <si>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</si>
  <si>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</si>
  <si>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</si>
  <si>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</si>
  <si>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</si>
  <si>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</si>
  <si>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</si>
  <si>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</si>
  <si>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</si>
  <si>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</si>
  <si>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</si>
  <si>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</si>
  <si>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</si>
  <si>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</si>
  <si>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</si>
  <si>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</si>
  <si>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</si>
  <si>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</si>
  <si>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</si>
  <si>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</si>
  <si>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</si>
  <si>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</si>
  <si>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</si>
  <si>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</si>
  <si>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</si>
  <si>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</si>
  <si>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</si>
  <si>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</si>
  <si>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</si>
  <si>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</si>
  <si>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</si>
  <si>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</si>
  <si>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</si>
  <si>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</si>
  <si>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</si>
  <si>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</si>
  <si>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</si>
  <si>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</si>
  <si>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</si>
  <si>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</si>
  <si>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</si>
  <si>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</si>
  <si>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</si>
  <si>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</si>
  <si>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</si>
  <si>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</si>
  <si>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</si>
  <si>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</si>
  <si>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</si>
  <si>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</si>
  <si>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</si>
  <si>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</si>
  <si>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</si>
  <si>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</si>
  <si>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</si>
  <si>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</si>
  <si>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</si>
  <si>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</si>
  <si>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</si>
  <si>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</si>
  <si>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</si>
  <si>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</si>
  <si>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</si>
  <si>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</si>
  <si>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</si>
  <si>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</si>
  <si>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</si>
  <si>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</si>
  <si>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</si>
  <si>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</si>
  <si>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</si>
  <si>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</si>
  <si>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</si>
  <si>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</si>
  <si>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</si>
  <si>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</si>
  <si>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</si>
  <si>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</si>
  <si>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</si>
  <si>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</si>
  <si>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</si>
  <si>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</si>
  <si>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</si>
  <si>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</si>
  <si>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</si>
  <si>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</si>
  <si>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</si>
  <si>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</si>
  <si>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</si>
  <si>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</si>
  <si>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</si>
  <si>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</si>
  <si>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</si>
  <si>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</si>
  <si>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</si>
  <si>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</si>
  <si>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</si>
  <si>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</si>
  <si>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</si>
  <si>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</si>
  <si>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</si>
  <si>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</si>
  <si>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</si>
  <si>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</si>
  <si>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</si>
  <si>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</si>
  <si>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</si>
  <si>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</si>
  <si>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</si>
  <si>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</si>
  <si>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</si>
  <si>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</si>
  <si>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</si>
  <si>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</si>
  <si>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</si>
  <si>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</si>
  <si>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</si>
  <si>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</si>
  <si>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</si>
  <si>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</si>
  <si>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</si>
  <si>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</si>
  <si>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</si>
  <si>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</si>
  <si>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</si>
  <si>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</si>
  <si>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</si>
  <si>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</si>
  <si>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</si>
  <si>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</si>
  <si>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</si>
  <si>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</si>
  <si>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</si>
  <si>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</si>
  <si>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</si>
  <si>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</si>
  <si>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</si>
  <si>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</si>
  <si>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</si>
  <si>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</si>
  <si>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</si>
  <si>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</si>
  <si>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</si>
  <si>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</si>
  <si>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</si>
  <si>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</si>
  <si>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</si>
  <si>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</si>
  <si>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</si>
  <si>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</si>
  <si>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</si>
  <si>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</si>
  <si>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</si>
  <si>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</si>
  <si>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</si>
  <si>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</si>
  <si>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</si>
  <si>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</si>
  <si>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</si>
  <si>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</si>
  <si>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</si>
  <si>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</si>
  <si>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</si>
  <si>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</si>
  <si>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</si>
  <si>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</si>
  <si>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</si>
  <si>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</si>
  <si>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</si>
  <si>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</si>
  <si>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</si>
  <si>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</si>
  <si>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</si>
  <si>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</si>
  <si>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</si>
  <si>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</si>
  <si>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</si>
  <si>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</si>
  <si>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</si>
  <si>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</si>
  <si>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</si>
  <si>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</si>
  <si>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</si>
  <si>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</si>
  <si>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</si>
  <si>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</si>
  <si>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</si>
  <si>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</si>
  <si>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</si>
  <si>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</si>
  <si>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</si>
  <si>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</si>
  <si>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</si>
  <si>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</si>
  <si>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</si>
  <si>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</si>
  <si>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</si>
  <si>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</si>
  <si>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</si>
  <si>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</si>
  <si>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</si>
  <si>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</si>
  <si>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</si>
  <si>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</si>
  <si>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</si>
  <si>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</si>
  <si>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</si>
  <si>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</si>
  <si>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</si>
  <si>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</si>
  <si>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</si>
  <si>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</si>
  <si>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</si>
  <si>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</si>
  <si>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</si>
  <si>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</si>
  <si>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</si>
  <si>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</si>
  <si>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</si>
  <si>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</si>
  <si>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</si>
  <si>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</si>
  <si>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</si>
  <si>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</si>
  <si>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</si>
  <si>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</si>
  <si>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</si>
  <si>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</si>
  <si>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</si>
  <si>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</si>
  <si>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</si>
  <si>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</si>
  <si>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</si>
  <si>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</si>
  <si>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</si>
  <si>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</si>
  <si>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</si>
  <si>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</si>
  <si>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</si>
  <si>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</si>
  <si>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</si>
  <si>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</si>
  <si>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</si>
  <si>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</si>
  <si>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</si>
  <si>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</si>
  <si>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</si>
  <si>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</si>
  <si>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</si>
  <si>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</si>
  <si>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</si>
  <si>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</si>
  <si>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</si>
  <si>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</si>
  <si>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</si>
  <si>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</si>
  <si>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</si>
  <si>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</si>
  <si>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</si>
  <si>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</si>
  <si>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</si>
  <si>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</si>
  <si>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</si>
  <si>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</si>
  <si>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</si>
  <si>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</si>
  <si>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</si>
  <si>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</si>
  <si>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</si>
  <si>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</si>
  <si>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</si>
  <si>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</si>
  <si>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</si>
  <si>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</si>
  <si>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</si>
  <si>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</si>
  <si>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</si>
  <si>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</si>
  <si>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</si>
  <si>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</si>
  <si>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</si>
  <si>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</si>
  <si>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</si>
  <si>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</si>
  <si>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</si>
  <si>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</si>
  <si>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</si>
  <si>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</si>
  <si>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</si>
  <si>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</si>
  <si>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</si>
  <si>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</si>
  <si>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</si>
  <si>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</si>
  <si>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</si>
  <si>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</si>
  <si>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</si>
  <si>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</si>
  <si>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</si>
  <si>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</si>
  <si>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</si>
  <si>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</si>
  <si>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</si>
  <si>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</si>
  <si>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</si>
  <si>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</si>
  <si>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</si>
  <si>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</si>
  <si>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</si>
  <si>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</si>
  <si>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</si>
  <si>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</si>
  <si>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</si>
  <si>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</si>
  <si>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</si>
  <si>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</si>
  <si>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</si>
  <si>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</si>
  <si>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</si>
  <si>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</si>
  <si>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</si>
  <si>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</si>
  <si>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</si>
  <si>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</si>
  <si>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</si>
  <si>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</si>
  <si>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</si>
  <si>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</si>
  <si>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</si>
  <si>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</si>
  <si>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</si>
  <si>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</si>
  <si>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</si>
  <si>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</si>
  <si>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</si>
  <si>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</si>
  <si>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</si>
  <si>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</si>
  <si>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</si>
  <si>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</si>
  <si>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</si>
  <si>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</si>
  <si>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</si>
  <si>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</si>
  <si>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</si>
  <si>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</si>
  <si>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</si>
  <si>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</si>
  <si>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</si>
  <si>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</si>
  <si>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</si>
  <si>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</si>
  <si>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</si>
  <si>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</si>
  <si>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</si>
  <si>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</si>
  <si>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</si>
  <si>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</si>
  <si>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</si>
  <si>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</si>
  <si>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</si>
  <si>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</si>
  <si>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</si>
  <si>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</si>
  <si>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</si>
  <si>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</si>
  <si>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</si>
  <si>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</si>
  <si>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</si>
  <si>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</si>
  <si>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</si>
  <si>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</si>
  <si>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</si>
  <si>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</si>
  <si>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</si>
  <si>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</si>
  <si>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</si>
  <si>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</si>
  <si>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</si>
  <si>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</si>
  <si>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</si>
  <si>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</si>
  <si>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</si>
  <si>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</si>
  <si>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</si>
  <si>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</si>
  <si>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</si>
  <si>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</si>
  <si>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</si>
  <si>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</si>
  <si>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</si>
  <si>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</si>
  <si>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</si>
  <si>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</si>
  <si>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</si>
  <si>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</si>
  <si>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</si>
  <si>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</si>
  <si>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</si>
  <si>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</si>
  <si>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</si>
  <si>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</si>
  <si>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</si>
  <si>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</si>
  <si>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</si>
  <si>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</si>
  <si>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</si>
  <si>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</si>
  <si>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</si>
  <si>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</si>
  <si>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</si>
  <si>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</si>
  <si>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</si>
  <si>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</si>
  <si>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</si>
  <si>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</si>
  <si>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</si>
  <si>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</si>
  <si>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</si>
  <si>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</si>
  <si>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</si>
  <si>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</si>
  <si>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</si>
  <si>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</si>
  <si>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</si>
  <si>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</si>
  <si>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</si>
  <si>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</si>
  <si>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</si>
  <si>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</si>
  <si>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</si>
  <si>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</si>
  <si>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</si>
  <si>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</si>
  <si>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</si>
  <si>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</si>
  <si>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</si>
  <si>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</si>
  <si>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</si>
  <si>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</si>
  <si>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</si>
  <si>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</si>
  <si>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</si>
  <si>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</si>
  <si>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</si>
  <si>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</si>
  <si>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</si>
  <si>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</si>
  <si>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</si>
  <si>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</si>
  <si>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</si>
  <si>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</si>
  <si>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</si>
  <si>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</si>
  <si>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</si>
  <si>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</si>
  <si>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</si>
  <si>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</si>
  <si>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</si>
  <si>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</si>
  <si>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</si>
  <si>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</si>
  <si>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</si>
  <si>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</si>
  <si>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</si>
  <si>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</si>
  <si>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</si>
  <si>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</si>
  <si>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</si>
  <si>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</si>
  <si>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</si>
  <si>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</si>
  <si>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</si>
  <si>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</si>
  <si>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</si>
  <si>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</si>
  <si>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</si>
  <si>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</si>
  <si>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</si>
  <si>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</si>
  <si>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</si>
  <si>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</si>
  <si>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</si>
  <si>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</si>
  <si>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</si>
  <si>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</si>
  <si>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</si>
  <si>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</si>
  <si>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</si>
  <si>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</si>
  <si>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</si>
  <si>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</si>
  <si>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</si>
  <si>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</si>
  <si>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</si>
  <si>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</si>
  <si>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</si>
  <si>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</si>
  <si>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</si>
  <si>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</si>
  <si>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</si>
  <si>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</si>
  <si>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</si>
  <si>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</si>
  <si>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</si>
  <si>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</si>
  <si>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</si>
  <si>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</si>
  <si>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</si>
  <si>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</si>
  <si>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</si>
  <si>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</si>
  <si>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</si>
  <si>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</si>
  <si>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</si>
  <si>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</si>
  <si>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</si>
  <si>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</si>
  <si>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</si>
  <si>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</si>
  <si>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</si>
  <si>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</si>
  <si>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</si>
  <si>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</si>
  <si>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</si>
  <si>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</si>
  <si>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</si>
  <si>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</si>
  <si>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</si>
  <si>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</si>
  <si>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</si>
  <si>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</si>
  <si>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</si>
  <si>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</si>
  <si>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</si>
  <si>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</si>
  <si>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</si>
  <si>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</si>
  <si>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</si>
  <si>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</si>
  <si>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</si>
  <si>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</si>
  <si>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</si>
  <si>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</si>
  <si>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</si>
  <si>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</si>
  <si>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</si>
  <si>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</si>
  <si>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</si>
  <si>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</si>
  <si>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</si>
  <si>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</si>
  <si>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</si>
  <si>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</si>
  <si>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</si>
  <si>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</si>
  <si>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</si>
  <si>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</si>
  <si>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</si>
  <si>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</si>
  <si>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</si>
  <si>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</si>
  <si>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</si>
  <si>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</si>
  <si>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</si>
  <si>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</si>
  <si>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</si>
  <si>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</si>
  <si>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</si>
  <si>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</si>
  <si>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</si>
  <si>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</si>
  <si>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</si>
  <si>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</si>
  <si>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</si>
  <si>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</si>
  <si>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</si>
  <si>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</si>
  <si>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</si>
  <si>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</si>
  <si>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</si>
  <si>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</si>
  <si>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</si>
  <si>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</si>
  <si>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</si>
  <si>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</si>
  <si>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</si>
  <si>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</si>
  <si>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</si>
  <si>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</si>
  <si>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</si>
  <si>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</si>
  <si>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</si>
  <si>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</si>
  <si>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</si>
  <si>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</si>
  <si>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</si>
  <si>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</si>
  <si>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</si>
  <si>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</si>
  <si>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</si>
  <si>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</si>
  <si>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</si>
  <si>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</si>
  <si>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</si>
  <si>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</si>
  <si>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</si>
  <si>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</si>
  <si>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</si>
  <si>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</si>
  <si>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</si>
  <si>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</si>
  <si>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</si>
  <si>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</si>
  <si>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</si>
  <si>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</si>
  <si>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</si>
  <si>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</si>
  <si>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</si>
  <si>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</si>
  <si>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</si>
  <si>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</si>
  <si>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</si>
  <si>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</si>
  <si>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</si>
  <si>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</si>
  <si>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</si>
  <si>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</si>
  <si>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</si>
  <si>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</si>
  <si>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</si>
  <si>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</si>
  <si>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</si>
  <si>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</si>
  <si>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</si>
  <si>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</si>
  <si>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</si>
  <si>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</si>
  <si>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</si>
  <si>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</si>
  <si>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</si>
  <si>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</si>
  <si>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</si>
  <si>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</si>
  <si>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</si>
  <si>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</si>
  <si>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</si>
  <si>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</si>
  <si>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</si>
  <si>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</si>
  <si>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</si>
  <si>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</si>
  <si>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</si>
  <si>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</si>
  <si>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</si>
  <si>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</si>
  <si>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</si>
  <si>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</si>
  <si>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</si>
  <si>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</si>
  <si>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</si>
  <si>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</si>
  <si>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</si>
  <si>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</si>
  <si>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</si>
  <si>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</si>
  <si>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</si>
  <si>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</si>
  <si>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</si>
  <si>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</si>
  <si>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</si>
  <si>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</si>
  <si>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</si>
  <si>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</si>
  <si>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</si>
  <si>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</si>
  <si>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</si>
  <si>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</si>
  <si>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</si>
  <si>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</si>
  <si>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</si>
  <si>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</si>
  <si>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</si>
  <si>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</si>
  <si>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</si>
  <si>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</si>
  <si>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</si>
  <si>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</si>
  <si>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</si>
  <si>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</si>
  <si>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</si>
  <si>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</si>
  <si>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</si>
  <si>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</si>
  <si>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</si>
  <si>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</si>
  <si>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</si>
  <si>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</si>
  <si>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</si>
  <si>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</si>
  <si>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</si>
  <si>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</si>
  <si>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</si>
  <si>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</si>
  <si>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</si>
  <si>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</si>
  <si>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</si>
  <si>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</si>
  <si>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</si>
  <si>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</si>
  <si>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</si>
  <si>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</si>
  <si>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</si>
  <si>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</si>
  <si>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</si>
  <si>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</si>
  <si>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</si>
  <si>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</si>
  <si>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</si>
  <si>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</si>
  <si>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</si>
  <si>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</si>
  <si>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</si>
  <si>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</si>
  <si>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</si>
  <si>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</si>
  <si>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</si>
  <si>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</si>
  <si>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</si>
  <si>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</si>
  <si>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</si>
  <si>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</si>
  <si>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</si>
  <si>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</si>
  <si>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</si>
  <si>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</si>
  <si>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</si>
  <si>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</si>
  <si>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</si>
  <si>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</si>
  <si>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</si>
  <si>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</si>
  <si>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</si>
  <si>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</si>
  <si>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</si>
  <si>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</si>
  <si>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</si>
  <si>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</si>
  <si>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</si>
  <si>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</si>
  <si>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</si>
  <si>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</si>
  <si>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</si>
  <si>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</si>
  <si>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</si>
  <si>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</si>
  <si>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</si>
  <si>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</si>
  <si>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</si>
  <si>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</si>
  <si>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</si>
  <si>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</si>
  <si>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</si>
  <si>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</si>
  <si>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</si>
  <si>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</si>
  <si>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</si>
  <si>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</si>
  <si>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</si>
  <si>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</si>
  <si>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</si>
  <si>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</si>
  <si>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</si>
  <si>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</si>
  <si>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</si>
  <si>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</si>
  <si>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</si>
  <si>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</si>
  <si>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</si>
  <si>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</si>
  <si>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</si>
  <si>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</si>
  <si>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</si>
  <si>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</si>
  <si>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</si>
  <si>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</si>
  <si>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</si>
  <si>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</si>
  <si>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</si>
  <si>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</si>
  <si>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</si>
  <si>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</si>
  <si>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</si>
  <si>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</si>
  <si>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</si>
  <si>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</si>
  <si>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</si>
  <si>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</si>
  <si>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</si>
  <si>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</si>
  <si>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</si>
  <si>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</si>
  <si>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</si>
  <si>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</si>
  <si>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</si>
  <si>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</si>
  <si>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</si>
  <si>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</si>
  <si>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</si>
  <si>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</si>
  <si>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</si>
  <si>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</si>
  <si>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</si>
  <si>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</si>
  <si>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</si>
  <si>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</si>
  <si>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</si>
  <si>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</si>
  <si>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</si>
  <si>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</si>
  <si>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</si>
  <si>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</si>
  <si>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</si>
  <si>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</si>
  <si>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</si>
  <si>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</si>
  <si>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</si>
  <si>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</si>
  <si>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</si>
  <si>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</si>
  <si>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</si>
  <si>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</si>
  <si>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</si>
  <si>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</si>
  <si>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</si>
  <si>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</si>
  <si>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</si>
  <si>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</si>
  <si>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</si>
  <si>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</si>
  <si>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</si>
  <si>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</si>
  <si>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</si>
  <si>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</si>
  <si>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</si>
  <si>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</si>
  <si>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</si>
  <si>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</si>
  <si>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</si>
  <si>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</si>
  <si>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</si>
  <si>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</si>
  <si>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</si>
  <si>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</si>
  <si>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</si>
  <si>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</si>
  <si>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</si>
  <si>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</si>
  <si>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</si>
  <si>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</si>
  <si>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</si>
  <si>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</si>
  <si>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</si>
  <si>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</si>
  <si>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</si>
  <si>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</si>
  <si>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</si>
  <si>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</si>
  <si>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</si>
  <si>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</si>
  <si>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</si>
  <si>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</si>
  <si>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</si>
  <si>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</si>
  <si>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</si>
  <si>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</si>
  <si>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</si>
  <si>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</si>
  <si>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</si>
  <si>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</si>
  <si>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</si>
  <si>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</si>
  <si>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</si>
  <si>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</si>
  <si>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</si>
  <si>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</si>
  <si>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</si>
  <si>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</si>
  <si>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</si>
  <si>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</si>
  <si>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</si>
  <si>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</si>
  <si>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</si>
  <si>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</si>
  <si>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</si>
  <si>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</si>
  <si>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</si>
  <si>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</si>
  <si>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</si>
  <si>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</si>
  <si>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</si>
  <si>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</si>
  <si>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</si>
  <si>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</si>
  <si>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</si>
  <si>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</si>
  <si>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</si>
  <si>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</si>
  <si>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</si>
  <si>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</si>
  <si>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</si>
  <si>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</si>
  <si>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</si>
  <si>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</si>
  <si>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</si>
  <si>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</si>
  <si>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</si>
  <si>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</si>
  <si>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</si>
  <si>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</si>
  <si>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</si>
  <si>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</si>
  <si>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</si>
  <si>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</si>
  <si>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</si>
  <si>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</si>
  <si>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</si>
  <si>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</si>
  <si>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</si>
  <si>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</si>
  <si>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</si>
  <si>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</si>
  <si>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</si>
  <si>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</si>
  <si>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</si>
  <si>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</si>
  <si>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</si>
  <si>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</si>
  <si>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</si>
  <si>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</si>
  <si>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</si>
  <si>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</si>
  <si>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</si>
  <si>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</si>
  <si>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</si>
  <si>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</si>
  <si>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</si>
  <si>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</si>
  <si>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</si>
  <si>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</si>
  <si>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</si>
  <si>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</si>
  <si>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</si>
  <si>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</si>
  <si>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</si>
  <si>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</si>
  <si>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</si>
  <si>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</si>
  <si>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</si>
  <si>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</si>
  <si>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</si>
  <si>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</si>
  <si>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</si>
  <si>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</si>
  <si>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</si>
  <si>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</si>
  <si>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</si>
  <si>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</si>
  <si>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</si>
  <si>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</si>
  <si>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</si>
  <si>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</si>
  <si>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</si>
  <si>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</si>
  <si>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</si>
  <si>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</si>
  <si>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</si>
  <si>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</si>
  <si>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</si>
  <si>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</si>
  <si>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</si>
  <si>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</si>
  <si>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</si>
  <si>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</si>
  <si>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</si>
  <si>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</si>
  <si>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</si>
  <si>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</si>
  <si>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</si>
  <si>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</si>
  <si>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</si>
  <si>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</si>
  <si>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</si>
  <si>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</si>
  <si>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</si>
  <si>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</si>
  <si>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</si>
  <si>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</si>
  <si>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</si>
  <si>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</si>
  <si>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</si>
  <si>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</si>
  <si>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</si>
  <si>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</si>
  <si>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</si>
  <si>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</si>
  <si>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</si>
  <si>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</si>
  <si>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</si>
  <si>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</si>
  <si>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</si>
  <si>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</si>
  <si>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</si>
  <si>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</si>
  <si>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</si>
  <si>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</si>
  <si>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</si>
  <si>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</si>
  <si>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</si>
  <si>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</si>
  <si>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</si>
  <si>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</si>
  <si>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</si>
  <si>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</si>
  <si>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</si>
  <si>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</si>
  <si>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</si>
  <si>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</si>
  <si>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</si>
  <si>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</si>
  <si>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</si>
  <si>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</si>
  <si>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</si>
  <si>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</si>
  <si>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</si>
  <si>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</si>
  <si>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</si>
  <si>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</si>
  <si>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</si>
  <si>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</si>
  <si>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</si>
  <si>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</si>
  <si>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</si>
  <si>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</si>
  <si>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</si>
  <si>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</si>
  <si>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</si>
  <si>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</si>
  <si>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</si>
  <si>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</si>
  <si>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</si>
  <si>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</si>
  <si>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</si>
  <si>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</si>
  <si>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</si>
  <si>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</si>
  <si>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</si>
  <si>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</si>
  <si>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</si>
  <si>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</si>
  <si>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</si>
  <si>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</si>
  <si>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</si>
  <si>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</si>
  <si>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</si>
  <si>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</si>
  <si>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</si>
  <si>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</si>
  <si>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</si>
  <si>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</si>
  <si>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</si>
  <si>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</si>
  <si>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</si>
  <si>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</si>
  <si>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</si>
  <si>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</si>
  <si>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</si>
  <si>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</si>
  <si>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</si>
  <si>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</si>
  <si>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</si>
  <si>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</si>
  <si>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</si>
  <si>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</si>
  <si>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</si>
  <si>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</si>
  <si>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</si>
  <si>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</si>
  <si>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</si>
  <si>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</si>
  <si>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</si>
  <si>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</si>
  <si>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</si>
  <si>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</si>
  <si>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</si>
  <si>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</si>
  <si>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</si>
  <si>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</si>
  <si>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</si>
  <si>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</si>
  <si>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</si>
  <si>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</si>
  <si>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</si>
  <si>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</si>
  <si>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</si>
  <si>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</si>
  <si>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</si>
  <si>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</si>
  <si>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</si>
  <si>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</si>
  <si>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</si>
  <si>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</si>
  <si>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</si>
  <si>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</si>
  <si>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</si>
  <si>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</si>
  <si>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</si>
  <si>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</si>
  <si>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</si>
  <si>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</si>
  <si>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</si>
  <si>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</si>
  <si>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</si>
  <si>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</si>
  <si>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</si>
  <si>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</si>
  <si>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</si>
  <si>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</si>
  <si>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</si>
  <si>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</si>
  <si>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</si>
  <si>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</si>
  <si>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</si>
  <si>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</si>
  <si>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</si>
  <si>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</si>
  <si>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</si>
  <si>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</si>
  <si>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</si>
  <si>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</si>
  <si>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</si>
  <si>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</si>
  <si>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</si>
  <si>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</si>
  <si>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</si>
  <si>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</si>
  <si>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</si>
  <si>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</si>
  <si>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</si>
  <si>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</si>
  <si>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</si>
  <si>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</si>
  <si>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</si>
  <si>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</si>
  <si>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</si>
  <si>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</si>
  <si>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</si>
  <si>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</si>
  <si>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</si>
  <si>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</si>
  <si>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</si>
  <si>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</si>
  <si>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</si>
  <si>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</si>
  <si>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</si>
  <si>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</si>
  <si>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</si>
  <si>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</si>
  <si>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</si>
  <si>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</si>
  <si>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</si>
  <si>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</si>
  <si>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</si>
  <si>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</si>
  <si>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</si>
  <si>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</si>
  <si>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</si>
  <si>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</si>
  <si>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</si>
  <si>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</si>
  <si>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</si>
  <si>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</si>
  <si>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</si>
  <si>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</si>
  <si>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</si>
  <si>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</si>
  <si>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</si>
  <si>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</si>
  <si>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</si>
  <si>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</si>
  <si>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</si>
  <si>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</si>
  <si>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</si>
  <si>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</si>
  <si>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</si>
  <si>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</si>
  <si>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</si>
  <si>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</si>
  <si>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</si>
  <si>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</si>
  <si>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</si>
  <si>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</si>
  <si>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</si>
  <si>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</si>
  <si>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</si>
  <si>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</si>
  <si>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</si>
  <si>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</si>
  <si>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</si>
  <si>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</si>
  <si>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</si>
  <si>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</si>
  <si>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</si>
  <si>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</si>
  <si>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</si>
  <si>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</si>
  <si>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</si>
  <si>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</si>
  <si>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</si>
  <si>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</si>
  <si>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</si>
  <si>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</si>
  <si>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</si>
  <si>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</si>
  <si>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</si>
  <si>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</si>
  <si>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</si>
  <si>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</si>
  <si>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</si>
  <si>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</si>
  <si>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</si>
  <si>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</si>
  <si>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</si>
  <si>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</si>
  <si>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</si>
  <si>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</si>
  <si>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</si>
  <si>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</si>
  <si>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</si>
  <si>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</si>
  <si>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</si>
  <si>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</si>
  <si>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</si>
  <si>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</si>
  <si>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</si>
  <si>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</si>
  <si>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</si>
  <si>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</si>
  <si>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</si>
  <si>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</si>
  <si>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</si>
  <si>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</si>
  <si>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</si>
  <si>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</si>
  <si>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</si>
  <si>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</si>
  <si>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</si>
  <si>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</si>
  <si>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</si>
  <si>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</si>
  <si>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</si>
  <si>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</si>
  <si>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</si>
  <si>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</si>
  <si>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</si>
  <si>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</si>
  <si>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</si>
  <si>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</si>
  <si>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</si>
  <si>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</si>
  <si>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</si>
  <si>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</si>
  <si>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</si>
  <si>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</si>
  <si>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</si>
  <si>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</si>
  <si>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</si>
  <si>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</si>
  <si>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</si>
  <si>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</si>
  <si>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</si>
  <si>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</si>
  <si>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</si>
  <si>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</si>
  <si>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</si>
  <si>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</si>
  <si>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</si>
  <si>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</si>
  <si>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</si>
  <si>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</si>
  <si>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</si>
  <si>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</si>
  <si>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</si>
  <si>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</si>
  <si>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</si>
  <si>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</si>
  <si>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</si>
  <si>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</si>
  <si>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</si>
  <si>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</si>
  <si>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</si>
  <si>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</si>
  <si>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</si>
  <si>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</si>
  <si>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</si>
  <si>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</si>
  <si>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</si>
  <si>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</si>
  <si>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</si>
  <si>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</si>
  <si>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</si>
  <si>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</si>
  <si>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</si>
  <si>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</si>
  <si>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</si>
  <si>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</si>
  <si>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</si>
  <si>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</si>
  <si>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</si>
  <si>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</si>
  <si>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</si>
  <si>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</si>
  <si>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</si>
  <si>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</si>
  <si>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</si>
  <si>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</si>
  <si>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</si>
  <si>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</si>
  <si>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</si>
  <si>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</si>
  <si>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</si>
  <si>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</si>
  <si>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</si>
  <si>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</si>
  <si>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</si>
  <si>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</si>
  <si>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</si>
  <si>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</si>
  <si>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</si>
  <si>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</si>
  <si>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</si>
  <si>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</si>
  <si>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</si>
  <si>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</si>
  <si>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</si>
  <si>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</si>
  <si>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</si>
  <si>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</si>
  <si>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</si>
  <si>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</si>
  <si>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</si>
  <si>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</si>
  <si>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</si>
  <si>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</si>
  <si>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</si>
  <si>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</si>
  <si>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</si>
  <si>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</si>
  <si>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</si>
  <si>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</si>
  <si>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</si>
  <si>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</si>
  <si>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</si>
  <si>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</si>
  <si>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</si>
  <si>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</si>
  <si>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</si>
  <si>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</si>
  <si>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</si>
  <si>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</si>
  <si>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</si>
  <si>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</si>
  <si>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</si>
  <si>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</si>
  <si>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</si>
  <si>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</si>
  <si>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</si>
  <si>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</si>
  <si>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</si>
  <si>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</si>
  <si>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</si>
  <si>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</si>
  <si>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</si>
  <si>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</si>
  <si>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</si>
  <si>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</si>
  <si>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</si>
  <si>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</si>
  <si>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</si>
  <si>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</si>
  <si>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</si>
  <si>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</si>
  <si>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</si>
  <si>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</si>
  <si>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</si>
  <si>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</si>
  <si>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</si>
  <si>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</si>
  <si>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</si>
  <si>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</si>
  <si>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</si>
  <si>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</si>
  <si>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</si>
  <si>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</si>
  <si>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</si>
  <si>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</si>
  <si>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</si>
  <si>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</si>
  <si>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</si>
  <si>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</si>
  <si>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</si>
  <si>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</si>
  <si>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</si>
  <si>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</si>
  <si>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</si>
  <si>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</si>
  <si>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</si>
  <si>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</si>
  <si>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</si>
  <si>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</si>
  <si>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</si>
  <si>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</si>
  <si>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</si>
  <si>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</si>
  <si>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</si>
  <si>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</si>
  <si>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</si>
  <si>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</si>
  <si>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</si>
  <si>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</si>
  <si>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</si>
  <si>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</si>
  <si>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</si>
  <si>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</si>
  <si>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</si>
  <si>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</si>
  <si>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</si>
  <si>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</si>
  <si>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</si>
  <si>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</si>
  <si>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</si>
  <si>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</si>
  <si>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</si>
  <si>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</si>
  <si>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</si>
  <si>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</si>
  <si>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</si>
  <si>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</si>
  <si>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</si>
  <si>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</si>
  <si>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</si>
  <si>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</si>
  <si>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</si>
  <si>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</si>
  <si>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</si>
  <si>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</si>
  <si>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</si>
  <si>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</si>
  <si>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</si>
  <si>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</si>
  <si>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</si>
  <si>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</si>
  <si>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</si>
  <si>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</si>
  <si>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</si>
  <si>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</si>
  <si>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</si>
  <si>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</si>
  <si>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</si>
  <si>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</si>
  <si>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</si>
  <si>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</si>
  <si>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</si>
  <si>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</si>
  <si>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</si>
  <si>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</si>
  <si>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</si>
  <si>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</si>
  <si>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</si>
  <si>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</si>
  <si>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</si>
  <si>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</si>
  <si>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</si>
  <si>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</si>
  <si>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</si>
  <si>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</si>
  <si>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</si>
  <si>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</si>
  <si>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</si>
  <si>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</si>
  <si>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</si>
  <si>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</si>
  <si>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</si>
  <si>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</si>
  <si>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</si>
  <si>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</si>
  <si>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</si>
  <si>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</si>
  <si>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</si>
  <si>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</si>
  <si>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</si>
  <si>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</si>
  <si>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</si>
  <si>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</si>
  <si>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</si>
  <si>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</si>
  <si>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</si>
  <si>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</si>
  <si>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</si>
  <si>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</si>
  <si>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</si>
  <si>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</si>
  <si>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</si>
  <si>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</si>
  <si>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</si>
  <si>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</si>
  <si>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</si>
  <si>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</si>
  <si>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</si>
  <si>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</si>
  <si>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</si>
  <si>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</si>
  <si>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</si>
  <si>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</si>
  <si>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</si>
  <si>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</si>
  <si>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</si>
  <si>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</si>
  <si>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</si>
  <si>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</si>
  <si>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</si>
  <si>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</si>
  <si>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</si>
  <si>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</si>
  <si>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</si>
  <si>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</si>
  <si>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</si>
  <si>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</si>
  <si>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</si>
  <si>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</si>
  <si>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</si>
  <si>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</si>
  <si>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</si>
  <si>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</si>
  <si>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</si>
  <si>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</si>
  <si>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</si>
  <si>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</si>
  <si>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</si>
  <si>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</si>
  <si>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</si>
  <si>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</si>
  <si>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</si>
  <si>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</si>
  <si>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</si>
  <si>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</si>
  <si>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</si>
  <si>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</si>
  <si>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</si>
  <si>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</si>
  <si>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</si>
  <si>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</si>
  <si>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</si>
  <si>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</si>
  <si>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</si>
  <si>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</si>
  <si>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</si>
  <si>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</si>
  <si>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</si>
  <si>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</si>
  <si>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</si>
  <si>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</si>
  <si>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</si>
  <si>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</si>
  <si>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</si>
  <si>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</si>
  <si>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</si>
  <si>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</si>
  <si>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</si>
  <si>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</si>
  <si>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</si>
  <si>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</si>
  <si>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</si>
  <si>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</si>
  <si>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</si>
  <si>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</si>
  <si>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</si>
  <si>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</si>
  <si>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</si>
  <si>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</si>
  <si>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</si>
  <si>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</si>
  <si>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</si>
  <si>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</si>
  <si>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</si>
  <si>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</si>
  <si>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</si>
  <si>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</si>
  <si>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</si>
  <si>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</si>
  <si>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</si>
  <si>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</si>
  <si>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</si>
  <si>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</si>
  <si>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</si>
  <si>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</si>
  <si>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</si>
  <si>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</si>
  <si>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</si>
  <si>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</si>
  <si>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</si>
  <si>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</si>
  <si>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</si>
  <si>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</si>
  <si>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</si>
  <si>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</si>
  <si>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</si>
  <si>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</si>
  <si>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</si>
  <si>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</si>
  <si>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</si>
  <si>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</si>
  <si>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</si>
  <si>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</si>
  <si>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</si>
  <si>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</si>
  <si>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</si>
  <si>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</si>
  <si>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</si>
  <si>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</si>
  <si>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</si>
  <si>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</si>
  <si>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</si>
  <si>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</si>
  <si>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</si>
  <si>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</si>
  <si>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</si>
  <si>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</si>
  <si>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</si>
  <si>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</si>
  <si>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</si>
  <si>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</si>
  <si>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</si>
  <si>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</si>
  <si>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</si>
  <si>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</si>
  <si>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</si>
  <si>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</si>
  <si>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</si>
  <si>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</si>
  <si>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</si>
  <si>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</si>
  <si>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</si>
  <si>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</si>
  <si>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</si>
  <si>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</si>
  <si>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</si>
  <si>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</si>
  <si>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</si>
  <si>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</si>
  <si>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</si>
  <si>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</si>
  <si>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</si>
  <si>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</si>
  <si>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</si>
  <si>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</si>
  <si>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</si>
  <si>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</si>
  <si>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</si>
  <si>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</si>
  <si>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</si>
  <si>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</si>
  <si>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</si>
  <si>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</si>
  <si>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</si>
  <si>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</si>
  <si>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</si>
  <si>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</si>
  <si>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</si>
  <si>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</si>
  <si>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</si>
  <si>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</si>
  <si>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</si>
  <si>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</si>
  <si>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</si>
  <si>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</si>
  <si>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</si>
  <si>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</si>
  <si>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</si>
  <si>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</si>
  <si>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</si>
  <si>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</si>
  <si>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</si>
  <si>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</si>
  <si>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</si>
  <si>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</si>
  <si>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</si>
  <si>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</si>
  <si>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</si>
  <si>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</si>
  <si>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</si>
  <si>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</si>
  <si>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</si>
  <si>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</si>
  <si>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</si>
  <si>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</si>
  <si>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</si>
  <si>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</si>
  <si>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</si>
  <si>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</si>
  <si>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</si>
  <si>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</si>
  <si>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</si>
  <si>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</si>
  <si>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</si>
  <si>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</si>
  <si>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</si>
  <si>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</si>
  <si>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</si>
  <si>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</si>
  <si>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</si>
  <si>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</si>
  <si>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</si>
  <si>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</si>
  <si>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</si>
  <si>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</si>
  <si>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</si>
  <si>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</si>
  <si>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</si>
  <si>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</si>
  <si>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</si>
  <si>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</si>
  <si>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</si>
  <si>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</si>
  <si>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</si>
  <si>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</si>
  <si>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</si>
  <si>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</si>
  <si>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</si>
  <si>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</si>
  <si>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</si>
  <si>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</si>
  <si>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</si>
  <si>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</si>
  <si>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</si>
  <si>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</si>
  <si>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</si>
  <si>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</si>
  <si>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</si>
  <si>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</si>
  <si>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</si>
  <si>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</si>
  <si>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</si>
  <si>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</si>
  <si>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</si>
  <si>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</si>
  <si>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</si>
  <si>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</si>
  <si>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</si>
  <si>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</si>
  <si>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</si>
  <si>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</si>
  <si>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</si>
  <si>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</si>
  <si>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</si>
  <si>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</si>
  <si>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</si>
  <si>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</si>
  <si>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</si>
  <si>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</si>
  <si>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</si>
  <si>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</si>
  <si>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</si>
  <si>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</si>
  <si>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</si>
  <si>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</si>
  <si>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</si>
  <si>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</si>
  <si>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</si>
  <si>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</si>
  <si>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</si>
  <si>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</si>
  <si>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</si>
  <si>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</si>
  <si>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</si>
  <si>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</si>
  <si>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</si>
  <si>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</si>
  <si>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</si>
  <si>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</si>
  <si>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</si>
  <si>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</si>
  <si>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</si>
  <si>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</si>
  <si>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</si>
  <si>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</si>
  <si>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</si>
  <si>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</si>
  <si>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</si>
  <si>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</si>
  <si>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</si>
  <si>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</si>
  <si>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</si>
  <si>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</si>
  <si>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</si>
  <si>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</si>
  <si>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</si>
  <si>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</si>
  <si>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</si>
  <si>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</si>
  <si>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</si>
  <si>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</si>
  <si>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</si>
  <si>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</si>
  <si>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</si>
  <si>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</si>
  <si>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</si>
  <si>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</si>
  <si>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</si>
  <si>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</si>
  <si>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</si>
  <si>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</si>
  <si>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</si>
  <si>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</si>
  <si>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</si>
  <si>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</si>
  <si>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</si>
  <si>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</si>
  <si>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</si>
  <si>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</si>
  <si>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</si>
  <si>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</si>
  <si>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</si>
  <si>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</si>
  <si>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</si>
  <si>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</si>
  <si>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</si>
  <si>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</si>
  <si>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</si>
  <si>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</si>
  <si>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</si>
  <si>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</si>
  <si>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</si>
  <si>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</si>
  <si>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</si>
  <si>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</si>
  <si>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</si>
  <si>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</si>
  <si>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</si>
  <si>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</si>
  <si>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</si>
  <si>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</si>
  <si>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</si>
  <si>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</si>
  <si>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</si>
  <si>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</si>
  <si>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</si>
  <si>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</si>
  <si>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</si>
  <si>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</si>
  <si>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</si>
  <si>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</si>
  <si>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</si>
  <si>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</si>
  <si>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</si>
  <si>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</si>
  <si>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</si>
  <si>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</si>
  <si>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</si>
  <si>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</si>
  <si>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</si>
  <si>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</si>
  <si>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</si>
  <si>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</si>
  <si>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</si>
  <si>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</si>
  <si>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</si>
  <si>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</si>
  <si>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</si>
  <si>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</si>
  <si>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</si>
  <si>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</si>
  <si>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</si>
  <si>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</si>
  <si>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</si>
  <si>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</si>
  <si>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</si>
  <si>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</si>
  <si>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</si>
  <si>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</si>
  <si>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</si>
  <si>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</si>
  <si>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</si>
  <si>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</si>
  <si>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</si>
  <si>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</si>
  <si>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</si>
  <si>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</si>
  <si>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</si>
  <si>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</si>
  <si>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</si>
  <si>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</si>
  <si>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</si>
  <si>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</si>
  <si>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</si>
  <si>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</si>
  <si>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</si>
  <si>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</si>
  <si>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</si>
  <si>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</si>
  <si>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</si>
  <si>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</si>
  <si>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</si>
  <si>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</si>
  <si>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</si>
  <si>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</si>
  <si>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</si>
  <si>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</si>
  <si>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</si>
  <si>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</si>
  <si>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</si>
  <si>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</si>
  <si>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</si>
  <si>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</si>
  <si>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</si>
  <si>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</si>
  <si>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</si>
  <si>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</si>
  <si>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</si>
  <si>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</si>
  <si>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</si>
  <si>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</si>
  <si>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</si>
  <si>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</si>
  <si>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</si>
  <si>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</si>
  <si>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</si>
  <si>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</si>
  <si>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</si>
  <si>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</si>
  <si>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</si>
  <si>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</si>
  <si>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</si>
  <si>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</si>
  <si>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</si>
  <si>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</si>
  <si>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</si>
  <si>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</si>
  <si>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</si>
  <si>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</si>
  <si>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</si>
  <si>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</si>
  <si>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</si>
  <si>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</si>
  <si>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</si>
  <si>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</si>
  <si>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</si>
  <si>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</si>
  <si>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</si>
  <si>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</si>
  <si>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</si>
  <si>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</si>
  <si>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</si>
  <si>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</si>
  <si>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</si>
  <si>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</si>
  <si>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</si>
  <si>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</si>
  <si>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</si>
  <si>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</si>
  <si>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</si>
  <si>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</si>
  <si>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</si>
  <si>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</si>
  <si>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</si>
  <si>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</si>
  <si>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</si>
  <si>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</si>
  <si>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</si>
  <si>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</si>
  <si>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</si>
  <si>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</si>
  <si>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</si>
  <si>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</si>
  <si>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</si>
  <si>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</si>
  <si>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</si>
  <si>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</si>
  <si>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</si>
  <si>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</si>
  <si>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</si>
  <si>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</si>
  <si>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</si>
  <si>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</si>
  <si>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</si>
  <si>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</si>
  <si>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</si>
  <si>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</si>
  <si>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</si>
  <si>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</si>
  <si>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</si>
  <si>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</si>
  <si>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</si>
  <si>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</si>
  <si>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</si>
  <si>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</si>
  <si>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</si>
  <si>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</si>
  <si>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</si>
  <si>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</si>
  <si>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</si>
  <si>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</si>
  <si>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</si>
  <si>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</si>
  <si>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</si>
  <si>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</si>
  <si>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</si>
  <si>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</si>
  <si>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</si>
  <si>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</si>
  <si>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</si>
  <si>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</si>
  <si>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</si>
  <si>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</si>
  <si>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</si>
  <si>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</si>
  <si>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</si>
  <si>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</si>
  <si>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</si>
  <si>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</si>
  <si>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</si>
  <si>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</si>
  <si>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</si>
  <si>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</si>
  <si>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</si>
  <si>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</si>
  <si>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</si>
  <si>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</si>
  <si>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</si>
  <si>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</si>
  <si>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</si>
  <si>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</si>
  <si>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</si>
  <si>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</si>
  <si>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</si>
  <si>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</si>
  <si>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</si>
  <si>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</si>
  <si>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</si>
  <si>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</si>
  <si>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</si>
  <si>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</si>
  <si>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</si>
  <si>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</si>
  <si>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</si>
  <si>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</si>
  <si>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</si>
  <si>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</si>
  <si>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</si>
  <si>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</si>
  <si>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</si>
  <si>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</si>
  <si>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</si>
  <si>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</si>
  <si>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</si>
  <si>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</si>
  <si>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</si>
  <si>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</si>
  <si>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</si>
  <si>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</si>
  <si>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</si>
  <si>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</si>
  <si>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</si>
  <si>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</si>
  <si>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</si>
  <si>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</si>
  <si>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</si>
  <si>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</si>
  <si>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</si>
  <si>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</si>
  <si>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</si>
  <si>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</si>
  <si>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</si>
  <si>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</si>
  <si>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</si>
  <si>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</si>
  <si>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</si>
  <si>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</si>
  <si>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</si>
  <si>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</si>
  <si>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</si>
  <si>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</si>
  <si>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</si>
  <si>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</si>
  <si>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</si>
  <si>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</si>
  <si>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</si>
  <si>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</si>
  <si>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</si>
  <si>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</si>
  <si>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</si>
  <si>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</si>
  <si>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</si>
  <si>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</si>
  <si>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</si>
  <si>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</si>
  <si>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</si>
  <si>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</si>
  <si>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</si>
  <si>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</si>
  <si>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</si>
  <si>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</si>
  <si>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</si>
  <si>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</si>
  <si>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</si>
  <si>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</si>
  <si>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</si>
  <si>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</si>
  <si>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</si>
  <si>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</si>
  <si>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</si>
  <si>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</si>
  <si>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</si>
  <si>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</si>
  <si>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</si>
  <si>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</si>
  <si>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</si>
  <si>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</si>
  <si>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</si>
  <si>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</si>
  <si>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</si>
  <si>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</si>
  <si>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</si>
  <si>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</si>
  <si>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</si>
  <si>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</si>
  <si>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</si>
  <si>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</si>
  <si>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</si>
  <si>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</si>
  <si>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</si>
  <si>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</si>
  <si>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</si>
  <si>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</si>
  <si>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</si>
  <si>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</si>
  <si>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</si>
  <si>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</si>
  <si>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</si>
  <si>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</si>
  <si>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</si>
  <si>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</si>
  <si>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</si>
  <si>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</si>
  <si>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</si>
  <si>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</si>
  <si>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</si>
  <si>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</si>
  <si>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</si>
  <si>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</si>
  <si>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</si>
  <si>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</si>
  <si>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</si>
  <si>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</si>
  <si>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</si>
  <si>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</si>
  <si>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</si>
  <si>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</si>
  <si>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</si>
  <si>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</si>
  <si>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</si>
  <si>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</si>
  <si>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</si>
  <si>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</si>
  <si>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</si>
  <si>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</si>
  <si>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</si>
  <si>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</si>
  <si>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</si>
  <si>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</si>
  <si>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</si>
  <si>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</si>
  <si>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</si>
  <si>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</si>
  <si>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</si>
  <si>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</si>
  <si>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</si>
  <si>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</si>
  <si>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</si>
  <si>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</si>
  <si>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</si>
  <si>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</si>
  <si>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</si>
  <si>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</si>
  <si>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</si>
  <si>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</si>
  <si>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</si>
  <si>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</si>
  <si>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</si>
  <si>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</si>
  <si>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</si>
  <si>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</si>
  <si>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</si>
  <si>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</si>
  <si>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</si>
  <si>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</si>
  <si>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</si>
  <si>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</si>
  <si>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</si>
  <si>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</si>
  <si>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</si>
  <si>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</si>
  <si>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</si>
  <si>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</si>
  <si>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</si>
  <si>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</si>
  <si>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</si>
  <si>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</si>
  <si>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</si>
  <si>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</si>
  <si>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</si>
  <si>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</si>
  <si>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</si>
  <si>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</si>
  <si>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</si>
  <si>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</si>
  <si>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</si>
  <si>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</si>
  <si>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</si>
  <si>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</si>
  <si>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</si>
  <si>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</si>
  <si>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</si>
  <si>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</si>
  <si>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</si>
  <si>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</si>
  <si>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</si>
  <si>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</si>
  <si>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</si>
  <si>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</si>
  <si>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</si>
  <si>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</si>
  <si>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</si>
  <si>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</si>
  <si>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</si>
  <si>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</si>
  <si>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</si>
  <si>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</si>
  <si>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</si>
  <si>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</si>
  <si>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</si>
  <si>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</si>
  <si>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</si>
  <si>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</si>
  <si>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</si>
  <si>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</si>
  <si>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</si>
  <si>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</si>
  <si>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</si>
  <si>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</si>
  <si>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</si>
  <si>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</si>
  <si>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</si>
  <si>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</si>
  <si>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</si>
  <si>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</si>
  <si>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</si>
  <si>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</si>
  <si>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</si>
  <si>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</si>
  <si>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</si>
  <si>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</si>
  <si>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</si>
  <si>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</si>
  <si>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</si>
  <si>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</si>
  <si>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</si>
  <si>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</si>
  <si>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</si>
  <si>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</si>
  <si>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</si>
  <si>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</si>
  <si>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</si>
  <si>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</si>
  <si>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</si>
  <si>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</si>
  <si>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</si>
  <si>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</si>
  <si>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</si>
  <si>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</si>
  <si>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</si>
  <si>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</si>
  <si>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</si>
  <si>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</si>
  <si>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</si>
  <si>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</si>
  <si>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</si>
  <si>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</si>
  <si>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</si>
  <si>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</si>
  <si>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</si>
  <si>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</si>
  <si>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</si>
  <si>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</si>
  <si>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</si>
  <si>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</si>
  <si>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</si>
  <si>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</si>
  <si>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</si>
  <si>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</si>
  <si>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</si>
  <si>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</si>
  <si>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</si>
  <si>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</si>
  <si>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</si>
  <si>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</si>
  <si>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</si>
  <si>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</si>
  <si>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</si>
  <si>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</si>
  <si>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</si>
  <si>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</si>
  <si>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</si>
  <si>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</si>
  <si>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</si>
  <si>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</si>
  <si>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</si>
  <si>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</si>
  <si>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</si>
  <si>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</si>
  <si>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</si>
  <si>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</si>
  <si>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</si>
  <si>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</si>
  <si>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</si>
  <si>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</si>
  <si>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</si>
  <si>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</si>
  <si>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</si>
  <si>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</si>
  <si>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</si>
  <si>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</si>
  <si>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</si>
  <si>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</si>
  <si>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</si>
  <si>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</si>
  <si>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</si>
  <si>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</si>
  <si>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</si>
  <si>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</si>
  <si>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</si>
  <si>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</si>
  <si>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</si>
  <si>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</si>
  <si>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</si>
  <si>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</si>
  <si>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</si>
  <si>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</si>
  <si>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</si>
  <si>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</si>
  <si>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</si>
  <si>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</si>
  <si>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</si>
  <si>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</si>
  <si>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</si>
  <si>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</si>
  <si>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</si>
  <si>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</si>
  <si>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</si>
  <si>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</si>
  <si>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</si>
  <si>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</si>
  <si>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</si>
  <si>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</si>
  <si>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</si>
  <si>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</si>
  <si>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</si>
  <si>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</si>
  <si>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</si>
  <si>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</si>
  <si>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</si>
  <si>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</si>
  <si>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</si>
  <si>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</si>
  <si>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</si>
  <si>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</si>
  <si>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</si>
  <si>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</si>
  <si>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</si>
  <si>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</si>
  <si>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</si>
  <si>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</si>
  <si>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</si>
  <si>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</si>
  <si>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</si>
  <si>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</si>
  <si>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</si>
  <si>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</si>
  <si>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</si>
  <si>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</si>
  <si>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</si>
  <si>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</si>
  <si>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</si>
  <si>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</si>
  <si>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</si>
  <si>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</si>
  <si>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</si>
  <si>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</si>
  <si>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</si>
  <si>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</si>
  <si>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</si>
  <si>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</si>
  <si>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</si>
  <si>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</si>
  <si>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</si>
  <si>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</si>
  <si>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</si>
  <si>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</si>
  <si>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</si>
  <si>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</si>
  <si>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</si>
  <si>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</si>
  <si>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</si>
  <si>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</si>
  <si>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</si>
  <si>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</si>
  <si>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</si>
  <si>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</si>
  <si>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</si>
  <si>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</si>
  <si>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</si>
  <si>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</si>
  <si>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</si>
  <si>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</si>
  <si>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</si>
  <si>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</si>
  <si>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</si>
  <si>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</si>
  <si>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</si>
  <si>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</si>
  <si>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</si>
  <si>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</si>
  <si>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</si>
  <si>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</si>
  <si>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</si>
  <si>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</si>
  <si>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</si>
  <si>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</si>
  <si>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</si>
  <si>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</si>
  <si>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</si>
  <si>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</si>
  <si>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</si>
  <si>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</si>
  <si>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</si>
  <si>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</si>
  <si>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</si>
  <si>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</si>
  <si>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</si>
  <si>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</si>
  <si>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</si>
  <si>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</si>
  <si>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</si>
  <si>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</si>
  <si>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</si>
  <si>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</si>
  <si>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</si>
  <si>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</si>
  <si>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</si>
  <si>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</si>
  <si>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</si>
  <si>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</si>
  <si>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</si>
  <si>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</si>
  <si>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</si>
  <si>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</si>
  <si>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</si>
  <si>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</si>
  <si>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</si>
  <si>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</si>
  <si>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</si>
  <si>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</si>
  <si>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</si>
  <si>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</si>
  <si>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</si>
  <si>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</si>
  <si>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</si>
  <si>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</si>
  <si>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</si>
  <si>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</si>
  <si>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</si>
  <si>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</si>
  <si>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</si>
  <si>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</si>
  <si>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</si>
  <si>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</si>
  <si>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</si>
  <si>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</si>
  <si>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</si>
  <si>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</si>
  <si>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</si>
  <si>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</si>
  <si>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</si>
  <si>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</si>
  <si>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</si>
  <si>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</si>
  <si>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</si>
  <si>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</si>
  <si>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</si>
  <si>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</si>
  <si>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</si>
  <si>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</si>
  <si>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</si>
  <si>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</si>
  <si>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</si>
  <si>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</si>
  <si>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</si>
  <si>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</si>
  <si>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</si>
  <si>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</si>
  <si>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</si>
  <si>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</si>
  <si>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</si>
  <si>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</si>
  <si>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</si>
  <si>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</si>
  <si>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</si>
  <si>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</si>
  <si>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</si>
  <si>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</si>
  <si>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</si>
  <si>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</si>
  <si>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</si>
  <si>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</si>
  <si>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</si>
  <si>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</si>
  <si>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</si>
  <si>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</si>
  <si>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</si>
  <si>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</si>
  <si>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</si>
  <si>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</si>
  <si>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</si>
  <si>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</si>
  <si>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</si>
  <si>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</si>
  <si>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</si>
  <si>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</si>
  <si>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</si>
  <si>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</si>
  <si>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</si>
  <si>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</si>
  <si>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</si>
  <si>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</si>
  <si>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</si>
  <si>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</si>
  <si>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</si>
  <si>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</si>
  <si>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</si>
  <si>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</si>
  <si>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</si>
  <si>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</si>
  <si>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</si>
  <si>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</si>
  <si>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</si>
  <si>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</si>
  <si>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</si>
  <si>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</si>
  <si>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</si>
  <si>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</si>
  <si>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</si>
  <si>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</si>
  <si>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</si>
  <si>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</si>
  <si>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</si>
  <si>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</si>
  <si>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</si>
  <si>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</si>
  <si>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</si>
  <si>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</si>
  <si>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</si>
  <si>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</si>
  <si>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</si>
  <si>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</si>
  <si>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</si>
  <si>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</si>
  <si>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</si>
  <si>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</si>
  <si>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</si>
  <si>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</si>
  <si>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</si>
  <si>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</si>
  <si>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</si>
  <si>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</si>
  <si>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</si>
  <si>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</si>
  <si>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</si>
  <si>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</si>
  <si>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</si>
  <si>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</si>
  <si>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</si>
  <si>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</si>
  <si>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</si>
  <si>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</si>
  <si>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</si>
  <si>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</si>
  <si>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</si>
  <si>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</si>
  <si>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</si>
  <si>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</si>
  <si>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</si>
  <si>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</si>
  <si>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</si>
  <si>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</si>
  <si>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</si>
  <si>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</si>
  <si>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</si>
  <si>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</si>
  <si>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</si>
  <si>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</si>
  <si>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</si>
  <si>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</si>
  <si>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</si>
  <si>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</si>
  <si>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</si>
  <si>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</si>
  <si>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</si>
  <si>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</si>
  <si>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</si>
  <si>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</si>
  <si>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</si>
  <si>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</si>
  <si>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</si>
  <si>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</si>
  <si>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</si>
  <si>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</si>
  <si>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</si>
  <si>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</si>
  <si>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</si>
  <si>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</si>
  <si>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</si>
  <si>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</si>
  <si>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</si>
  <si>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</si>
  <si>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</si>
  <si>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</si>
  <si>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</si>
  <si>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</si>
  <si>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</si>
  <si>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</si>
  <si>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</si>
  <si>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</si>
  <si>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</si>
  <si>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</si>
  <si>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</si>
  <si>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</si>
  <si>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</si>
  <si>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</si>
  <si>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</si>
  <si>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</si>
  <si>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</si>
  <si>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</si>
  <si>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</si>
  <si>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</si>
  <si>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</si>
  <si>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</si>
  <si>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</si>
  <si>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</si>
  <si>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</si>
  <si>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</si>
  <si>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</si>
  <si>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</si>
  <si>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</si>
  <si>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</si>
  <si>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</si>
  <si>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</si>
  <si>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</si>
  <si>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</si>
  <si>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</si>
  <si>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</si>
  <si>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</si>
  <si>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</si>
  <si>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</si>
  <si>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</si>
  <si>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</si>
  <si>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</si>
  <si>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</si>
  <si>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</si>
  <si>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</si>
  <si>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</si>
  <si>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</si>
  <si>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</si>
  <si>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</si>
  <si>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</si>
  <si>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</si>
  <si>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</si>
  <si>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</si>
  <si>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</si>
  <si>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</si>
  <si>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</si>
  <si>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</si>
  <si>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</si>
  <si>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</si>
  <si>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</si>
  <si>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</si>
  <si>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</si>
  <si>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</si>
  <si>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</si>
  <si>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</si>
  <si>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</si>
  <si>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</si>
  <si>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</si>
  <si>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</si>
  <si>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</si>
  <si>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</si>
  <si>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</si>
  <si>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</si>
  <si>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</si>
  <si>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</si>
  <si>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</si>
  <si>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</si>
  <si>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</si>
  <si>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</si>
  <si>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</si>
  <si>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</si>
  <si>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</si>
  <si>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</si>
  <si>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</si>
  <si>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</si>
  <si>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</si>
  <si>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</si>
  <si>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</si>
  <si>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</si>
  <si>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</si>
  <si>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</si>
  <si>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</si>
  <si>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</si>
  <si>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</si>
  <si>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</si>
  <si>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</si>
  <si>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</si>
  <si>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</si>
  <si>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</si>
  <si>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</si>
  <si>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</si>
  <si>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</si>
  <si>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</si>
  <si>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</si>
  <si>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</si>
  <si>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</si>
  <si>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</si>
  <si>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</si>
  <si>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</si>
  <si>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</si>
  <si>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</si>
  <si>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</si>
  <si>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</si>
  <si>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</si>
  <si>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</si>
  <si>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</si>
  <si>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</si>
  <si>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</si>
  <si>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</si>
  <si>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</si>
  <si>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</si>
  <si>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</si>
  <si>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</si>
  <si>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</si>
  <si>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</si>
  <si>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</si>
  <si>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</si>
  <si>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</si>
  <si>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</si>
  <si>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</si>
  <si>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</si>
  <si>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</si>
  <si>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</si>
  <si>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</si>
  <si>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</si>
  <si>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</si>
  <si>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</si>
  <si>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</si>
  <si>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</si>
  <si>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</si>
  <si>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</si>
  <si>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</si>
  <si>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</si>
  <si>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</si>
  <si>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</si>
  <si>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</si>
  <si>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</si>
  <si>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</si>
  <si>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</si>
  <si>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</si>
  <si>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</si>
  <si>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</si>
  <si>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</si>
  <si>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</si>
  <si>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</si>
  <si>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</si>
  <si>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</si>
  <si>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</si>
  <si>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</si>
  <si>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</si>
  <si>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</si>
  <si>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</si>
  <si>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</si>
  <si>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</si>
  <si>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</si>
  <si>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</si>
  <si>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</si>
  <si>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</si>
  <si>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</si>
  <si>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</si>
  <si>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</si>
  <si>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</si>
  <si>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</si>
  <si>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</si>
  <si>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</si>
  <si>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</si>
  <si>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</si>
  <si>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</si>
  <si>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</si>
  <si>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</si>
  <si>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</si>
  <si>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</si>
  <si>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</si>
  <si>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</si>
  <si>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</si>
  <si>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</si>
  <si>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</si>
  <si>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</si>
  <si>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</si>
  <si>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</si>
  <si>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</si>
  <si>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</si>
  <si>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</si>
  <si>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</si>
  <si>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</si>
  <si>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</si>
  <si>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</si>
  <si>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</si>
  <si>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</si>
  <si>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</si>
  <si>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</si>
  <si>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</si>
  <si>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</si>
  <si>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</si>
  <si>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</si>
  <si>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</si>
  <si>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</si>
  <si>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</si>
  <si>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</si>
  <si>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</si>
  <si>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</si>
  <si>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</si>
  <si>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</si>
  <si>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</si>
  <si>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</si>
  <si>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</si>
  <si>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</si>
  <si>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</si>
  <si>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</si>
  <si>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</si>
  <si>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</si>
  <si>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</si>
  <si>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</si>
  <si>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</si>
  <si>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</si>
  <si>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</si>
  <si>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</si>
  <si>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</si>
  <si>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</si>
  <si>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</si>
  <si>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</si>
  <si>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</si>
  <si>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</si>
  <si>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</si>
  <si>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</si>
  <si>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</si>
  <si>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</si>
  <si>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</si>
  <si>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</si>
  <si>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</si>
  <si>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</si>
  <si>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</si>
  <si>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</si>
  <si>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</si>
  <si>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</si>
  <si>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</si>
  <si>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</si>
  <si>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</si>
  <si>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</si>
  <si>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</si>
  <si>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</si>
  <si>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</si>
  <si>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</si>
  <si>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</si>
  <si>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</si>
  <si>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</si>
  <si>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</si>
  <si>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</si>
  <si>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</si>
  <si>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</si>
  <si>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</si>
  <si>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</si>
  <si>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</si>
  <si>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</si>
  <si>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</si>
  <si>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</si>
  <si>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</si>
  <si>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</si>
  <si>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</si>
  <si>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</si>
  <si>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</si>
  <si>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</si>
  <si>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</si>
  <si>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</si>
  <si>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</si>
  <si>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</si>
  <si>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</si>
  <si>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</si>
  <si>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</si>
  <si>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</si>
  <si>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</si>
  <si>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</si>
  <si>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</si>
  <si>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</si>
  <si>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</si>
  <si>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</si>
  <si>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</si>
  <si>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</si>
  <si>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</si>
  <si>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</si>
  <si>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</si>
  <si>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</si>
  <si>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</si>
  <si>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</si>
  <si>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</si>
  <si>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</si>
  <si>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</si>
  <si>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</si>
  <si>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</si>
  <si>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</si>
  <si>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</si>
  <si>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</si>
  <si>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</si>
  <si>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</si>
  <si>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</si>
  <si>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</si>
  <si>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</si>
  <si>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</si>
  <si>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</si>
  <si>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</si>
  <si>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</si>
  <si>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</si>
  <si>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</si>
  <si>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</si>
  <si>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</si>
  <si>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</si>
  <si>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</si>
  <si>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</si>
  <si>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</si>
  <si>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</si>
  <si>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</si>
  <si>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</si>
  <si>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</si>
  <si>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</si>
  <si>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</si>
  <si>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</si>
  <si>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</si>
  <si>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</si>
  <si>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</si>
  <si>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</si>
  <si>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</si>
  <si>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</si>
  <si>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</si>
  <si>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</si>
  <si>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</si>
  <si>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</si>
  <si>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</si>
  <si>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</si>
  <si>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</si>
  <si>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</si>
  <si>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</si>
  <si>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</si>
  <si>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</si>
  <si>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</si>
  <si>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</si>
  <si>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</si>
  <si>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</si>
  <si>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</si>
  <si>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</si>
  <si>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</si>
  <si>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</si>
  <si>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</si>
  <si>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</si>
  <si>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</si>
  <si>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</si>
  <si>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</si>
  <si>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</si>
  <si>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</si>
  <si>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</si>
  <si>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</si>
  <si>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</si>
  <si>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</si>
  <si>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</si>
  <si>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</si>
  <si>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</si>
  <si>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</si>
  <si>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</si>
  <si>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</si>
  <si>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</si>
  <si>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</si>
  <si>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</si>
  <si>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</si>
  <si>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</si>
  <si>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</si>
  <si>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</si>
  <si>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</si>
  <si>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</si>
  <si>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</si>
  <si>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</si>
  <si>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</si>
  <si>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</si>
  <si>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</si>
  <si>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</si>
  <si>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</si>
  <si>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</si>
  <si>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</si>
  <si>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</si>
  <si>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</si>
  <si>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</si>
  <si>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</si>
  <si>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</si>
  <si>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</si>
  <si>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</si>
  <si>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</si>
  <si>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</si>
  <si>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</si>
  <si>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</si>
  <si>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</si>
  <si>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</si>
  <si>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</si>
  <si>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</si>
  <si>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</si>
  <si>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</si>
  <si>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</si>
  <si>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</si>
  <si>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</si>
  <si>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</si>
  <si>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</si>
  <si>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</si>
  <si>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</si>
  <si>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</si>
  <si>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</si>
  <si>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</si>
  <si>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</si>
  <si>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</si>
  <si>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</si>
  <si>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</si>
  <si>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</si>
  <si>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</si>
  <si>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</si>
  <si>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</si>
  <si>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</si>
  <si>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</si>
  <si>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</si>
  <si>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</si>
  <si>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</si>
  <si>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</si>
  <si>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</si>
  <si>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</si>
  <si>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</si>
  <si>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</si>
  <si>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</si>
  <si>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</si>
  <si>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</si>
  <si>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</si>
  <si>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</si>
  <si>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</si>
  <si>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</si>
  <si>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</si>
  <si>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</si>
  <si>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</si>
  <si>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</si>
  <si>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</si>
  <si>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</si>
  <si>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</si>
  <si>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</si>
  <si>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</si>
  <si>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</si>
  <si>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</si>
  <si>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</si>
  <si>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</si>
  <si>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</si>
  <si>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</si>
  <si>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</si>
  <si>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</si>
  <si>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</si>
  <si>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</si>
  <si>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</si>
  <si>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</si>
  <si>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</si>
  <si>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</si>
  <si>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</si>
  <si>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</si>
  <si>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</si>
  <si>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</si>
  <si>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</si>
  <si>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</si>
  <si>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</si>
  <si>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</si>
  <si>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</si>
  <si>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</si>
  <si>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</si>
  <si>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</si>
  <si>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</si>
  <si>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</si>
  <si>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</si>
  <si>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</si>
  <si>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</si>
  <si>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</si>
  <si>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</si>
  <si>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</si>
  <si>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</si>
  <si>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</si>
  <si>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</si>
  <si>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</si>
  <si>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</si>
  <si>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</si>
  <si>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</si>
  <si>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</si>
  <si>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</si>
  <si>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</si>
  <si>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</si>
  <si>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</si>
  <si>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</si>
  <si>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</si>
  <si>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</si>
  <si>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</si>
  <si>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</si>
  <si>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</si>
  <si>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</si>
  <si>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</si>
  <si>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</si>
  <si>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</si>
  <si>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</si>
  <si>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</si>
  <si>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</si>
  <si>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</si>
  <si>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</si>
  <si>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</si>
  <si>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</si>
  <si>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</si>
  <si>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</si>
  <si>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</si>
  <si>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</si>
  <si>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</si>
  <si>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</si>
  <si>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</si>
  <si>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</si>
  <si>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</si>
  <si>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</si>
  <si>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</si>
  <si>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</si>
  <si>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</si>
  <si>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</si>
  <si>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</si>
  <si>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</si>
  <si>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</si>
  <si>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</si>
  <si>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</si>
  <si>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</si>
  <si>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</si>
  <si>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</si>
  <si>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</si>
  <si>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</si>
  <si>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</si>
  <si>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</si>
  <si>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</si>
  <si>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</si>
  <si>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</si>
  <si>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</si>
  <si>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</si>
  <si>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</si>
  <si>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</si>
  <si>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</si>
  <si>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</si>
  <si>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</si>
  <si>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</si>
  <si>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</si>
  <si>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</si>
  <si>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</si>
  <si>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</si>
  <si>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</si>
  <si>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</si>
  <si>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</si>
  <si>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</si>
  <si>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</si>
  <si>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</si>
  <si>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</si>
  <si>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</si>
  <si>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</si>
  <si>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</si>
  <si>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</si>
  <si>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</si>
  <si>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</si>
  <si>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</si>
  <si>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</si>
  <si>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</si>
  <si>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</si>
  <si>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</si>
  <si>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</si>
  <si>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</si>
  <si>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</si>
  <si>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</si>
  <si>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</si>
  <si>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</si>
  <si>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</si>
  <si>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</si>
  <si>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</si>
  <si>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</si>
  <si>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</si>
  <si>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</si>
  <si>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</si>
  <si>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</si>
  <si>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</si>
  <si>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</si>
  <si>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</si>
  <si>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</si>
  <si>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</si>
  <si>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</si>
  <si>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</si>
  <si>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</si>
  <si>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</si>
  <si>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</si>
  <si>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</si>
  <si>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</si>
  <si>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</si>
  <si>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</si>
  <si>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</si>
  <si>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</si>
  <si>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</si>
  <si>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</si>
  <si>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</si>
  <si>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</si>
  <si>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</si>
  <si>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</si>
  <si>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</si>
  <si>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</si>
  <si>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</si>
  <si>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</si>
  <si>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</si>
  <si>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</si>
  <si>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</si>
  <si>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</si>
  <si>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</si>
  <si>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</si>
  <si>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</si>
  <si>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</si>
  <si>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</si>
  <si>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</si>
  <si>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</si>
  <si>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</si>
  <si>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</si>
  <si>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</si>
  <si>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</si>
  <si>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</si>
  <si>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</si>
  <si>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</si>
  <si>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</si>
  <si>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</si>
  <si>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</si>
  <si>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</si>
  <si>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</si>
  <si>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</si>
  <si>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</si>
  <si>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</si>
  <si>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</si>
  <si>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</si>
  <si>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</si>
  <si>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</si>
  <si>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</si>
  <si>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</si>
  <si>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</si>
  <si>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</si>
  <si>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</si>
  <si>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</si>
  <si>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</si>
  <si>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</si>
  <si>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</si>
  <si>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</si>
  <si>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</si>
  <si>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</si>
  <si>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</si>
  <si>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</si>
  <si>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</si>
  <si>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</si>
  <si>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</si>
  <si>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</si>
  <si>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</si>
  <si>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</si>
  <si>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</si>
  <si>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</si>
  <si>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</si>
  <si>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</si>
  <si>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</si>
  <si>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</si>
  <si>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</si>
  <si>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</si>
  <si>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</si>
  <si>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</si>
  <si>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</si>
  <si>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</si>
  <si>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</si>
  <si>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</si>
  <si>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</si>
  <si>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</si>
  <si>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</si>
  <si>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</si>
  <si>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</si>
  <si>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</si>
  <si>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</si>
  <si>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</si>
  <si>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</si>
  <si>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</si>
  <si>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</si>
  <si>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</si>
  <si>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</si>
  <si>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</si>
  <si>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</si>
  <si>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</si>
  <si>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</si>
  <si>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</si>
  <si>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</si>
  <si>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</si>
  <si>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</si>
  <si>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</si>
  <si>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</si>
  <si>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</si>
  <si>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</si>
  <si>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</si>
  <si>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</si>
  <si>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</si>
  <si>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</si>
  <si>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</si>
  <si>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</si>
  <si>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</si>
  <si>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</si>
  <si>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</si>
  <si>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</si>
  <si>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</si>
  <si>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</si>
  <si>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</si>
  <si>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</si>
  <si>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</si>
  <si>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</si>
  <si>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</si>
  <si>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</si>
  <si>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</si>
  <si>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</si>
  <si>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</si>
  <si>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</si>
  <si>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</si>
  <si>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</si>
  <si>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</si>
  <si>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</si>
  <si>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</si>
  <si>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</si>
  <si>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</si>
  <si>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</si>
  <si>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</si>
  <si>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</si>
  <si>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</si>
  <si>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</si>
  <si>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</si>
  <si>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</si>
  <si>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</si>
  <si>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</si>
  <si>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</si>
  <si>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</si>
  <si>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</si>
  <si>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</si>
  <si>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</si>
  <si>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</si>
  <si>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</si>
  <si>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</si>
  <si>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</si>
  <si>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</si>
  <si>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</si>
  <si>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</si>
  <si>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</si>
  <si>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</si>
  <si>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</si>
  <si>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</si>
  <si>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</si>
  <si>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</si>
  <si>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</si>
  <si>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</si>
  <si>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</si>
  <si>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</si>
  <si>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</si>
  <si>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</si>
  <si>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</si>
  <si>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</si>
  <si>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</si>
  <si>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</si>
  <si>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</si>
  <si>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</si>
  <si>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</si>
  <si>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</si>
  <si>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</si>
  <si>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</si>
  <si>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</si>
  <si>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</si>
  <si>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</si>
  <si>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</si>
  <si>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</si>
  <si>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</si>
  <si>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</si>
  <si>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</si>
  <si>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</si>
  <si>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</si>
  <si>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</si>
  <si>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</si>
  <si>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</si>
  <si>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</si>
  <si>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</si>
  <si>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</si>
  <si>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</si>
  <si>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</si>
  <si>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</si>
  <si>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</si>
  <si>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</si>
  <si>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</si>
  <si>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</si>
  <si>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</si>
  <si>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</si>
  <si>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</si>
  <si>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</si>
  <si>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</si>
  <si>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</si>
  <si>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</si>
  <si>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</si>
  <si>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</si>
  <si>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</si>
  <si>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</si>
  <si>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</si>
  <si>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</si>
  <si>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</si>
  <si>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</si>
  <si>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</si>
  <si>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</si>
  <si>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</si>
  <si>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</si>
  <si>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</si>
  <si>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</si>
  <si>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</si>
  <si>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</si>
  <si>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</si>
  <si>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</si>
  <si>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</si>
  <si>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</si>
  <si>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</si>
  <si>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</si>
  <si>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</si>
  <si>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</si>
  <si>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</si>
  <si>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</si>
  <si>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</si>
  <si>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</si>
  <si>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</si>
  <si>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</si>
  <si>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</si>
  <si>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</si>
  <si>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</si>
  <si>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</si>
  <si>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</si>
  <si>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</si>
  <si>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</si>
  <si>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</si>
  <si>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</si>
  <si>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</si>
  <si>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</si>
  <si>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</si>
  <si>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</si>
  <si>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</si>
  <si>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</si>
  <si>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</si>
  <si>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</si>
  <si>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</si>
  <si>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</si>
  <si>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</si>
  <si>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</si>
  <si>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</si>
  <si>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</si>
  <si>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</si>
  <si>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</si>
  <si>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</si>
  <si>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</si>
  <si>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</si>
  <si>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</si>
  <si>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</si>
  <si>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</si>
  <si>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</si>
  <si>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</si>
  <si>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</si>
  <si>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</si>
  <si>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</si>
  <si>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</si>
  <si>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</si>
  <si>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</si>
  <si>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</si>
  <si>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</si>
  <si>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</si>
  <si>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</si>
  <si>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</si>
  <si>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</si>
  <si>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</si>
  <si>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</si>
  <si>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</si>
  <si>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</si>
  <si>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</si>
  <si>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</si>
  <si>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</si>
  <si>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</si>
  <si>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</si>
  <si>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</si>
  <si>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</si>
  <si>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</si>
  <si>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</si>
  <si>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</si>
  <si>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</si>
  <si>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</si>
  <si>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</si>
  <si>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</si>
  <si>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</si>
  <si>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</si>
  <si>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</si>
  <si>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</si>
  <si>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</si>
  <si>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</si>
  <si>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</si>
  <si>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</si>
  <si>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</si>
  <si>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</si>
  <si>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</si>
  <si>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</si>
  <si>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</si>
  <si>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</si>
  <si>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</si>
  <si>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</si>
  <si>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</si>
  <si>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</si>
  <si>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</si>
  <si>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</si>
  <si>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</si>
  <si>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</si>
  <si>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</si>
  <si>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</si>
  <si>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</si>
  <si>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</si>
  <si>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</si>
  <si>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</si>
  <si>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</si>
  <si>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</si>
  <si>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</si>
  <si>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</si>
  <si>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</si>
  <si>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</si>
  <si>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</si>
  <si>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</si>
  <si>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</si>
  <si>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</si>
  <si>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</si>
  <si>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</si>
  <si>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</si>
  <si>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</si>
  <si>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</si>
  <si>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</si>
  <si>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</si>
  <si>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</si>
  <si>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</si>
  <si>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</si>
  <si>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</si>
  <si>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</si>
  <si>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</si>
  <si>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</si>
  <si>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</si>
  <si>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</si>
  <si>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</si>
  <si>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</si>
  <si>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</si>
  <si>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</si>
  <si>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</si>
  <si>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</si>
  <si>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</si>
  <si>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</si>
  <si>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</si>
  <si>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</si>
  <si>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</si>
  <si>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</si>
  <si>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</si>
  <si>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</si>
  <si>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</si>
  <si>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</si>
  <si>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</si>
  <si>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</si>
  <si>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</si>
  <si>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</si>
  <si>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</si>
  <si>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</si>
  <si>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</si>
  <si>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</si>
  <si>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</si>
  <si>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</si>
  <si>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</si>
  <si>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</si>
  <si>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</si>
  <si>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</si>
  <si>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</si>
  <si>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</si>
  <si>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</si>
  <si>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</si>
  <si>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</si>
  <si>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</si>
  <si>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</si>
  <si>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</si>
  <si>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</si>
  <si>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</si>
  <si>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</si>
  <si>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</si>
  <si>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</si>
  <si>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</si>
  <si>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</si>
  <si>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</si>
  <si>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</si>
  <si>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</si>
  <si>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</si>
  <si>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</si>
  <si>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</si>
  <si>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</si>
  <si>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</si>
  <si>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</si>
  <si>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</si>
  <si>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</si>
  <si>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</si>
  <si>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</si>
  <si>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</si>
  <si>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</si>
  <si>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</si>
  <si>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</si>
  <si>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</si>
  <si>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</si>
  <si>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</si>
  <si>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</si>
  <si>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</si>
  <si>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</si>
  <si>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</si>
  <si>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</si>
  <si>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</si>
  <si>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</si>
  <si>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</si>
  <si>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</si>
  <si>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</si>
  <si>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</si>
  <si>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</si>
  <si>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</si>
  <si>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</si>
  <si>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</si>
  <si>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</si>
  <si>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</si>
  <si>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</si>
  <si>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</si>
  <si>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</si>
  <si>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</si>
  <si>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</si>
  <si>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</si>
  <si>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</si>
  <si>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</si>
  <si>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</si>
  <si>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</si>
  <si>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</si>
  <si>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</si>
  <si>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</si>
  <si>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</si>
  <si>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</si>
  <si>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</si>
  <si>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</si>
  <si>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</si>
  <si>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</si>
  <si>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</si>
  <si>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</si>
  <si>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</si>
  <si>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</si>
  <si>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</si>
  <si>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</si>
  <si>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</si>
  <si>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</si>
  <si>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</si>
  <si>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</si>
  <si>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</si>
  <si>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</si>
  <si>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</si>
  <si>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</si>
  <si>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</si>
  <si>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</si>
  <si>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</si>
  <si>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</si>
  <si>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</si>
  <si>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</si>
  <si>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</si>
  <si>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</si>
  <si>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</si>
  <si>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</si>
  <si>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</si>
  <si>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</si>
  <si>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</si>
  <si>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</si>
  <si>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</si>
  <si>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</si>
  <si>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</si>
  <si>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</si>
  <si>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</si>
  <si>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</si>
  <si>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</si>
  <si>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</si>
  <si>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</si>
  <si>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</si>
  <si>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</si>
  <si>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</si>
  <si>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</si>
  <si>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</si>
  <si>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</si>
  <si>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</si>
  <si>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</si>
  <si>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</si>
  <si>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</si>
  <si>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</si>
  <si>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</si>
  <si>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</si>
  <si>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</si>
  <si>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</si>
  <si>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</si>
  <si>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</si>
  <si>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</si>
  <si>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</si>
  <si>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</si>
  <si>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</si>
  <si>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</si>
  <si>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</si>
  <si>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</si>
  <si>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</si>
  <si>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</si>
  <si>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</si>
  <si>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</si>
  <si>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</si>
  <si>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</si>
  <si>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</si>
  <si>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</si>
  <si>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</si>
  <si>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</si>
  <si>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</si>
  <si>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</si>
  <si>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</si>
  <si>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</si>
  <si>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</si>
  <si>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</si>
  <si>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</si>
  <si>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</si>
  <si>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</si>
  <si>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</si>
  <si>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</si>
  <si>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</si>
  <si>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</si>
  <si>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</si>
  <si>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</si>
  <si>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</si>
  <si>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</si>
  <si>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</si>
  <si>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</si>
  <si>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</si>
  <si>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</si>
  <si>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</si>
  <si>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</si>
  <si>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</si>
  <si>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</si>
  <si>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</si>
  <si>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</si>
  <si>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</si>
  <si>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</si>
  <si>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</si>
  <si>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</si>
  <si>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</si>
  <si>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</si>
  <si>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</si>
  <si>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</si>
  <si>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</si>
  <si>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</si>
  <si>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</si>
  <si>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</si>
  <si>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</si>
  <si>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</si>
  <si>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</si>
  <si>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</si>
  <si>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</si>
  <si>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</si>
  <si>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</si>
  <si>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</si>
  <si>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</si>
  <si>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</si>
  <si>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</si>
  <si>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</si>
  <si>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</si>
  <si>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</si>
  <si>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</si>
  <si>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</si>
  <si>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</si>
  <si>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</si>
  <si>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</si>
  <si>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</si>
  <si>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</si>
  <si>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</si>
  <si>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</si>
  <si>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</si>
  <si>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</si>
  <si>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</si>
  <si>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</si>
  <si>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</si>
  <si>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</si>
  <si>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</si>
  <si>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</si>
  <si>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</si>
  <si>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</si>
  <si>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</si>
  <si>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</si>
  <si>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</si>
  <si>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</si>
  <si>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</si>
  <si>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</si>
  <si>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</si>
  <si>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</si>
  <si>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</si>
  <si>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</si>
  <si>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</si>
  <si>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</si>
  <si>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</si>
  <si>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</si>
  <si>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</si>
  <si>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</si>
  <si>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</si>
  <si>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</si>
  <si>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</si>
  <si>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</si>
  <si>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</si>
  <si>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</si>
  <si>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</si>
  <si>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</si>
  <si>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</si>
  <si>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</si>
  <si>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</si>
  <si>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</si>
  <si>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</si>
  <si>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</si>
  <si>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</si>
  <si>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</si>
  <si>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</si>
  <si>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</si>
  <si>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</si>
  <si>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</si>
  <si>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</si>
  <si>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</si>
  <si>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</si>
  <si>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</si>
  <si>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</si>
  <si>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</si>
  <si>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</si>
  <si>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</si>
  <si>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</si>
  <si>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</si>
  <si>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</si>
  <si>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</si>
  <si>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</si>
  <si>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</si>
  <si>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</si>
  <si>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</si>
  <si>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</si>
  <si>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</si>
  <si>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</si>
  <si>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</si>
  <si>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</si>
  <si>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</si>
  <si>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</si>
  <si>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</si>
  <si>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</si>
  <si>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</si>
  <si>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</si>
  <si>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</si>
  <si>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</si>
  <si>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</si>
  <si>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</si>
  <si>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</si>
  <si>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</si>
  <si>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</si>
  <si>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</si>
  <si>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</si>
  <si>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</si>
  <si>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</si>
  <si>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</si>
  <si>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</si>
  <si>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</si>
  <si>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</si>
  <si>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</si>
  <si>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</si>
  <si>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</si>
  <si>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</si>
  <si>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</si>
  <si>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</si>
  <si>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</si>
  <si>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</si>
  <si>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</si>
  <si>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</si>
  <si>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</si>
  <si>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</si>
  <si>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</si>
  <si>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</si>
  <si>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</si>
  <si>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</si>
  <si>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</si>
  <si>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</si>
  <si>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</si>
  <si>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</si>
  <si>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</si>
  <si>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</si>
  <si>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</si>
  <si>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</si>
  <si>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</si>
  <si>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</si>
  <si>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</si>
  <si>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</si>
  <si>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</si>
  <si>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</si>
  <si>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</si>
  <si>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</si>
  <si>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</si>
  <si>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</si>
  <si>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</si>
  <si>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</si>
  <si>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</si>
  <si>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</si>
  <si>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</si>
  <si>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</si>
  <si>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</si>
  <si>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</si>
  <si>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</si>
  <si>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</si>
  <si>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</si>
  <si>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</si>
  <si>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</si>
  <si>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</si>
  <si>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</si>
  <si>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</si>
  <si>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</si>
  <si>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</si>
  <si>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</si>
  <si>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</si>
  <si>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</si>
  <si>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</si>
  <si>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</si>
  <si>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</si>
  <si>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</si>
  <si>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</si>
  <si>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</si>
  <si>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</si>
  <si>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</si>
  <si>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</si>
  <si>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</si>
  <si>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</si>
  <si>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</si>
  <si>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</si>
  <si>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</si>
  <si>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</si>
  <si>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</si>
  <si>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</si>
  <si>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</si>
  <si>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</si>
  <si>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</si>
  <si>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</si>
  <si>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</si>
  <si>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</si>
  <si>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</si>
  <si>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</si>
  <si>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</si>
  <si>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</si>
  <si>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</si>
  <si>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</si>
  <si>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</si>
  <si>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</si>
  <si>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</si>
  <si>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</si>
  <si>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</si>
  <si>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</si>
  <si>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</si>
  <si>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</si>
  <si>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</si>
  <si>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</si>
  <si>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</si>
  <si>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</si>
  <si>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</si>
  <si>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</si>
  <si>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</si>
  <si>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</si>
  <si>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</si>
  <si>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</si>
  <si>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</si>
  <si>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</si>
  <si>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</si>
  <si>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</si>
  <si>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</si>
  <si>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</si>
  <si>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</si>
  <si>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</si>
  <si>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</si>
  <si>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</si>
  <si>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</si>
  <si>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</si>
  <si>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</si>
  <si>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</si>
  <si>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</si>
  <si>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</si>
  <si>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</si>
  <si>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</si>
  <si>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</si>
  <si>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</si>
  <si>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</si>
  <si>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</si>
  <si>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</si>
  <si>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</si>
  <si>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</si>
  <si>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</si>
  <si>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</si>
  <si>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</si>
  <si>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</si>
  <si>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</si>
  <si>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</si>
  <si>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</si>
  <si>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</si>
  <si>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</si>
  <si>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</si>
  <si>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</si>
  <si>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</si>
  <si>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</si>
  <si>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</si>
  <si>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</si>
  <si>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</si>
  <si>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</si>
  <si>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</si>
  <si>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</si>
  <si>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</si>
  <si>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</si>
  <si>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</si>
  <si>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</si>
  <si>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</si>
  <si>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</si>
  <si>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</si>
  <si>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</si>
  <si>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</si>
  <si>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</si>
  <si>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</si>
  <si>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</si>
  <si>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</si>
  <si>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</si>
  <si>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</si>
  <si>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</si>
  <si>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</si>
  <si>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</si>
  <si>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</si>
  <si>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</si>
  <si>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</si>
  <si>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</si>
  <si>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</si>
  <si>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</si>
  <si>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</si>
  <si>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</si>
  <si>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</si>
  <si>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</si>
  <si>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</si>
  <si>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</si>
  <si>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</si>
  <si>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</si>
  <si>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</si>
  <si>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</si>
  <si>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</si>
  <si>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</si>
  <si>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</si>
  <si>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</si>
  <si>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</si>
  <si>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</si>
  <si>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</si>
  <si>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</si>
  <si>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</si>
  <si>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</si>
  <si>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</si>
  <si>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</si>
  <si>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</si>
  <si>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</si>
  <si>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</si>
  <si>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</si>
  <si>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</si>
  <si>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</si>
  <si>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</si>
  <si>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</si>
  <si>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</si>
  <si>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</si>
  <si>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</si>
  <si>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</si>
  <si>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</si>
  <si>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</si>
  <si>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</si>
  <si>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</si>
  <si>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</si>
  <si>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</si>
  <si>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</si>
  <si>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</si>
  <si>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</si>
  <si>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</si>
  <si>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</si>
  <si>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</si>
  <si>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</si>
  <si>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</si>
  <si>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</si>
  <si>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</si>
  <si>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</si>
  <si>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</si>
  <si>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</si>
  <si>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</si>
  <si>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</si>
  <si>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</si>
  <si>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</si>
  <si>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</si>
  <si>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</si>
  <si>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</si>
  <si>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</si>
  <si>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</si>
  <si>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</si>
  <si>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</si>
  <si>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</si>
  <si>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</si>
  <si>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</si>
  <si>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</si>
  <si>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</si>
  <si>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</si>
  <si>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</si>
  <si>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</si>
  <si>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</si>
  <si>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</si>
  <si>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</si>
  <si>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</si>
  <si>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</si>
  <si>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</si>
  <si>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</si>
  <si>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</si>
  <si>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</si>
  <si>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</si>
  <si>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</si>
  <si>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</si>
  <si>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</si>
  <si>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</si>
  <si>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</si>
  <si>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</si>
  <si>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</si>
  <si>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</si>
  <si>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</si>
  <si>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</si>
  <si>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</si>
  <si>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</si>
  <si>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</si>
  <si>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</si>
  <si>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</si>
  <si>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</si>
  <si>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</si>
  <si>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</si>
  <si>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</si>
  <si>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</si>
  <si>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</si>
  <si>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</si>
  <si>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</si>
  <si>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</si>
  <si>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</si>
  <si>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</si>
  <si>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</si>
  <si>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</si>
  <si>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</si>
  <si>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</si>
  <si>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</si>
  <si>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</si>
  <si>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</si>
  <si>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</si>
  <si>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</si>
  <si>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</si>
  <si>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</si>
  <si>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</si>
  <si>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</si>
  <si>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</si>
  <si>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</si>
  <si>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</si>
  <si>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</si>
  <si>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</si>
  <si>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</si>
  <si>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</si>
  <si>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</si>
  <si>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</si>
  <si>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</si>
  <si>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</si>
  <si>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</si>
  <si>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</si>
  <si>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</si>
  <si>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</si>
  <si>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</si>
  <si>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</si>
  <si>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</si>
  <si>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</si>
  <si>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</si>
  <si>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</si>
  <si>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</si>
  <si>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</si>
  <si>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</si>
  <si>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</si>
  <si>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</si>
  <si>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</si>
  <si>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</si>
  <si>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</si>
  <si>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</si>
  <si>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</si>
  <si>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</si>
  <si>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</si>
  <si>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</si>
  <si>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</si>
  <si>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</si>
  <si>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</si>
  <si>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</si>
  <si>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</si>
  <si>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</si>
  <si>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</si>
  <si>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</si>
  <si>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</si>
  <si>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</si>
  <si>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</si>
  <si>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</si>
  <si>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</si>
  <si>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</si>
  <si>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</si>
  <si>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</si>
  <si>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</si>
  <si>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</si>
  <si>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</si>
  <si>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</si>
  <si>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</si>
  <si>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</si>
  <si>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</si>
  <si>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</si>
  <si>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</si>
  <si>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</si>
  <si>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</si>
  <si>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</si>
  <si>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</si>
  <si>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</si>
  <si>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</si>
  <si>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</si>
  <si>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</si>
  <si>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</si>
  <si>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</si>
  <si>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</si>
  <si>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</si>
  <si>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</si>
  <si>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</si>
  <si>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</si>
  <si>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</si>
  <si>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</si>
  <si>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</si>
  <si>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</si>
  <si>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</si>
  <si>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</si>
  <si>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</si>
  <si>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</si>
  <si>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</si>
  <si>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</si>
  <si>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</si>
  <si>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</si>
  <si>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</si>
  <si>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</si>
  <si>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</si>
  <si>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COULOMP A ST-BENOIT 2</t>
  </si>
  <si>
    <t>COULOMP</t>
  </si>
  <si>
    <t>06710029</t>
  </si>
  <si>
    <t>18690155900069</t>
  </si>
  <si>
    <t>AGENCE DE L'EAU RHONE MEDITERRANEE CORSE</t>
  </si>
  <si>
    <t>34255833500077</t>
  </si>
  <si>
    <t>AQUASCOP BIOLOGIE site de Monptellier</t>
  </si>
  <si>
    <t>JOYCE LAMBERT, FRANCOIS EVEN</t>
  </si>
  <si>
    <t>IBMR standard</t>
  </si>
  <si>
    <t>GAUCHE</t>
  </si>
  <si>
    <t>ETIAGE NORMAL</t>
  </si>
  <si>
    <t>ENSOLEILLE</t>
  </si>
  <si>
    <t>FAIBLE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</si>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</sst>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1001316</v>
      </c>
      <c r="G10" s="97"/>
      <c r="H10" s="98"/>
    </row>
    <row r="11" spans="1:8" ht="15">
      <c r="A11" s="10" t="s">
        <v>2277</v>
      </c>
      <c r="B11" s="47">
        <v>43698</v>
      </c>
      <c r="D11" s="10" t="s">
        <v>2280</v>
      </c>
      <c r="E11" s="52">
        <v>6325825</v>
      </c>
      <c r="G11" s="97"/>
      <c r="H11" s="98"/>
    </row>
    <row r="12" spans="1:8" ht="15">
      <c r="A12" s="10" t="s">
        <v>2283</v>
      </c>
      <c r="B12" s="52"/>
      <c r="D12" s="10" t="s">
        <v>2281</v>
      </c>
      <c r="E12" s="52">
        <v>1001385</v>
      </c>
      <c r="G12" s="99"/>
      <c r="H12" s="100"/>
    </row>
    <row r="13" spans="1:5" ht="17.25" customHeight="1" thickBot="1">
      <c r="A13" s="2"/>
      <c r="B13" s="55"/>
      <c r="D13" s="10" t="s">
        <v>2282</v>
      </c>
      <c r="E13" s="52">
        <v>6325778</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1001316</v>
      </c>
    </row>
    <row r="18" spans="1:3" ht="15">
      <c r="A18" s="111"/>
      <c r="B18" s="49" t="s">
        <v>2267</v>
      </c>
      <c r="C18" s="61">
        <f>E11</f>
        <v>6325825</v>
      </c>
    </row>
    <row r="19" spans="1:2" ht="15">
      <c r="A19" s="3" t="s">
        <v>2063</v>
      </c>
      <c r="B19" s="29">
        <v>513</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18.7</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18.7</v>
      </c>
      <c r="C37" s="6"/>
      <c r="D37" s="8" t="s">
        <v>2110</v>
      </c>
      <c r="E37" s="30"/>
    </row>
    <row r="38" spans="1:5" s="7" customFormat="1" ht="15" customHeight="1">
      <c r="A38" s="5" t="s">
        <v>2115</v>
      </c>
      <c r="B38" s="30">
        <v>7</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v>1</v>
      </c>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1</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1</v>
      </c>
      <c r="C84" s="6"/>
      <c r="D84" s="10" t="s">
        <v>2074</v>
      </c>
      <c r="E84" s="9"/>
    </row>
    <row r="85" spans="1:5" s="15" customFormat="1" ht="15">
      <c r="A85" s="3" t="s">
        <v>2073</v>
      </c>
      <c r="B85" s="9">
        <v>3</v>
      </c>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122</v>
      </c>
      <c r="B98" s="20" t="str">
        <f>IF(A98="NEWCOD",IF(ISBLANK(G98),"renseigner le champ 'Nouveau taxon'",G98),VLOOKUP(A98,'Ref Taxo'!A:B,2,FALSE))</f>
        <v>Bangia</v>
      </c>
      <c r="C98" s="21">
        <f>IF(A98="NEWCOD",IF(ISBLANK(H98),"NoCod",H98),VLOOKUP(A98,'Ref Taxo'!A:D,4,FALSE))</f>
        <v>1153</v>
      </c>
      <c r="D98" s="34">
        <v>0.01</v>
      </c>
      <c r="E98" s="35"/>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5</v>
      </c>
      <c r="E99" s="35"/>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35"/>
      <c r="F100" s="35" t="s">
        <v>2290</v>
      </c>
      <c r="G100" s="79"/>
      <c r="H100" s="80"/>
    </row>
    <row r="101" spans="1:8" ht="15">
      <c r="A101" s="33" t="s">
        <v>1266</v>
      </c>
      <c r="B101" s="20" t="str">
        <f>IF(A101="NEWCOD",IF(ISBLANK(G101),"renseigner le champ 'Nouveau taxon'",G101),VLOOKUP(A101,'Ref Taxo'!A:B,2,FALSE))</f>
        <v>Nostoc</v>
      </c>
      <c r="C101" s="21">
        <f>IF(A101="NEWCOD",IF(ISBLANK(H101),"NoCod",H101),VLOOKUP(A101,'Ref Taxo'!A:D,4,FALSE))</f>
        <v>1105</v>
      </c>
      <c r="D101" s="34">
        <v>0.01</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1</v>
      </c>
      <c r="E102" s="35"/>
      <c r="F102" s="35" t="s">
        <v>2290</v>
      </c>
      <c r="G102" s="79"/>
      <c r="H102" s="80"/>
    </row>
    <row r="103" spans="1:8" ht="15">
      <c r="A103" s="33" t="s">
        <v>1780</v>
      </c>
      <c r="B103" s="20" t="str">
        <f>IF(A103="NEWCOD",IF(ISBLANK(G103),"renseigner le champ 'Nouveau taxon'",G103),VLOOKUP(A103,'Ref Taxo'!A:B,2,FALSE))</f>
        <v>Schizothrix</v>
      </c>
      <c r="C103" s="21">
        <f>IF(A103="NEWCOD",IF(ISBLANK(H103),"NoCod",H103),VLOOKUP(A103,'Ref Taxo'!A:D,4,FALSE))</f>
        <v>6436</v>
      </c>
      <c r="D103" s="34">
        <v>0.1</v>
      </c>
      <c r="E103" s="35"/>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0.05</v>
      </c>
      <c r="E104" s="35"/>
      <c r="F104" s="35" t="s">
        <v>2290</v>
      </c>
      <c r="G104" s="79"/>
      <c r="H104" s="80"/>
    </row>
    <row r="105" spans="1:8" ht="15">
      <c r="A105" s="33" t="s">
        <v>1922</v>
      </c>
      <c r="B105" s="20" t="str">
        <f>IF(A105="NEWCOD",IF(ISBLANK(G105),"renseigner le champ 'Nouveau taxon'",G105),VLOOKUP(A105,'Ref Taxo'!A:B,2,FALSE))</f>
        <v>Tetraspora</v>
      </c>
      <c r="C105" s="21">
        <f>IF(A105="NEWCOD",IF(ISBLANK(H105),"NoCod",H105),VLOOKUP(A105,'Ref Taxo'!A:D,4,FALSE))</f>
        <v>1138</v>
      </c>
      <c r="D105" s="34">
        <v>0.01</v>
      </c>
      <c r="E105" s="35"/>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0.5</v>
      </c>
      <c r="E106" s="35"/>
      <c r="F106" s="35" t="s">
        <v>2290</v>
      </c>
      <c r="G106" s="79"/>
      <c r="H106" s="80"/>
    </row>
    <row r="107" spans="1:8" ht="15">
      <c r="A107" s="33" t="s">
        <v>429</v>
      </c>
      <c r="B107" s="20" t="str">
        <f>IF(A107="NEWCOD",IF(ISBLANK(G107),"renseigner le champ 'Nouveau taxon'",G107),VLOOKUP(A107,'Ref Taxo'!A:B,2,FALSE))</f>
        <v>Cinclidotus aquaticus</v>
      </c>
      <c r="C107" s="21">
        <f>IF(A107="NEWCOD",IF(ISBLANK(H107),"NoCod",H107),VLOOKUP(A107,'Ref Taxo'!A:D,4,FALSE))</f>
        <v>1318</v>
      </c>
      <c r="D107" s="34">
        <v>0.01</v>
      </c>
      <c r="E107" s="35"/>
      <c r="F107" s="35" t="s">
        <v>2290</v>
      </c>
      <c r="G107" s="79"/>
      <c r="H107" s="80"/>
    </row>
    <row r="108" spans="1:8" ht="15">
      <c r="A108" s="33" t="s">
        <v>131</v>
      </c>
      <c r="B108" s="20" t="str">
        <f>IF(A108="NEWCOD",IF(ISBLANK(G108),"renseigner le champ 'Nouveau taxon'",G108),VLOOKUP(A108,'Ref Taxo'!A:B,2,FALSE))</f>
        <v>Didymodon tophaceus</v>
      </c>
      <c r="C108" s="21">
        <f>IF(A108="NEWCOD",IF(ISBLANK(H108),"NoCod",H108),VLOOKUP(A108,'Ref Taxo'!A:D,4,FALSE))</f>
        <v>19619</v>
      </c>
      <c r="D108" s="34">
        <v>0.01</v>
      </c>
      <c r="E108" s="35"/>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0.01</v>
      </c>
      <c r="E109" s="35"/>
      <c r="F109" s="35" t="s">
        <v>2290</v>
      </c>
      <c r="G109" s="79"/>
      <c r="H109" s="80"/>
    </row>
    <row r="110" spans="1:8" ht="15">
      <c r="A110" s="33" t="s">
        <v>1315</v>
      </c>
      <c r="B110" s="20" t="str">
        <f>IF(A110="NEWCOD",IF(ISBLANK(G110),"renseigner le champ 'Nouveau taxon'",G110),VLOOKUP(A110,'Ref Taxo'!A:B,2,FALSE))</f>
        <v>Palustriella commutata</v>
      </c>
      <c r="C110" s="21">
        <f>IF(A110="NEWCOD",IF(ISBLANK(H110),"NoCod",H110),VLOOKUP(A110,'Ref Taxo'!A:D,4,FALSE))</f>
        <v>19903</v>
      </c>
      <c r="D110" s="34">
        <v>0.01</v>
      </c>
      <c r="E110" s="35"/>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0.01</v>
      </c>
      <c r="E111" s="35"/>
      <c r="F111" s="35" t="s">
        <v>2290</v>
      </c>
      <c r="G111" s="79"/>
      <c r="H111" s="80"/>
    </row>
    <row r="112" spans="1:8" ht="15">
      <c r="A112" s="33" t="s">
        <v>15</v>
      </c>
      <c r="B112" s="20" t="str">
        <f>IF(A112="NEWCOD",IF(ISBLANK(G112),"renseigner le champ 'Nouveau taxon'",G112),VLOOKUP(A112,'Ref Taxo'!A:B,2,FALSE))</f>
        <v>Elytrigia repens</v>
      </c>
      <c r="C112" s="21">
        <f>IF(A112="NEWCOD",IF(ISBLANK(H112),"NoCod",H112),VLOOKUP(A112,'Ref Taxo'!A:D,4,FALSE))</f>
        <v>20730</v>
      </c>
      <c r="D112" s="34">
        <v>0.01</v>
      </c>
      <c r="E112" s="35"/>
      <c r="F112" s="35" t="s">
        <v>5302</v>
      </c>
      <c r="G112" s="79"/>
      <c r="H112" s="80"/>
    </row>
    <row r="113" spans="1:8" ht="15">
      <c r="A113" s="33" t="s">
        <v>661</v>
      </c>
      <c r="B113" s="20" t="str">
        <f>IF(A113="NEWCOD",IF(ISBLANK(G113),"renseigner le champ 'Nouveau taxon'",G113),VLOOKUP(A113,'Ref Taxo'!A:B,2,FALSE))</f>
        <v>Equisetum arvense</v>
      </c>
      <c r="C113" s="21">
        <f>IF(A113="NEWCOD",IF(ISBLANK(H113),"NoCod",H113),VLOOKUP(A113,'Ref Taxo'!A:D,4,FALSE))</f>
        <v>1384</v>
      </c>
      <c r="D113" s="34">
        <v>0.01</v>
      </c>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