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<sst xmlns="http://schemas.openxmlformats.org/spreadsheetml/2006/main" count="572" uniqueCount="311">
  <si>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</si>
  <si>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</si>
  <si>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</si>
  <si>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</si>
  <si>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</si>
  <si>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</si>
  <si>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</si>
  <si>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</si>
  <si>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</si>
  <si>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</si>
  <si>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</si>
  <si>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</si>
  <si>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</si>
  <si>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</si>
  <si>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</si>
  <si>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</si>
  <si>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</si>
  <si>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</si>
  <si>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</si>
  <si>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</si>
  <si>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</si>
  <si>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</si>
  <si>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</si>
  <si>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</si>
  <si>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</si>
  <si>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</si>
  <si>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</si>
  <si>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</si>
  <si>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</si>
  <si>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</si>
  <si>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</si>
  <si>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</si>
  <si>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</si>
  <si>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</si>
  <si>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</si>
  <si>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</si>
  <si>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</si>
  <si>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</si>
  <si>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</si>
  <si>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</si>
  <si>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</si>
  <si>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</si>
  <si>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</si>
  <si>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</si>
  <si>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</si>
  <si>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</si>
  <si>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</si>
  <si>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</si>
  <si>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</si>
  <si>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</si>
  <si>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</si>
  <si>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</si>
  <si>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</si>
  <si>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</si>
  <si>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</si>
  <si>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</si>
  <si>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</si>
  <si>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</si>
  <si>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</si>
  <si>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</si>
  <si>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</si>
  <si>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</si>
  <si>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</si>
  <si>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</si>
  <si>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</si>
  <si>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</si>
  <si>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</si>
  <si>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</si>
  <si>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</si>
  <si>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</si>
  <si>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</si>
  <si>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</si>
  <si>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</si>
  <si>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</si>
  <si>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</si>
  <si>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</si>
  <si>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</si>
  <si>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</si>
  <si>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</si>
  <si>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</si>
  <si>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</si>
  <si>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</si>
  <si>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</si>
  <si>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</si>
  <si>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</si>
  <si>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</si>
  <si>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</si>
  <si>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</si>
  <si>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</si>
  <si>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</si>
  <si>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</si>
  <si>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</si>
  <si>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</si>
  <si>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</si>
  <si>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</si>
  <si>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</si>
  <si>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</si>
  <si>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</si>
  <si>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</si>
  <si>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</si>
  <si>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</si>
  <si>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</si>
  <si>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</si>
  <si>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</si>
  <si>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</si>
  <si>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</si>
  <si>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</si>
  <si>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</si>
  <si>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</si>
  <si>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</si>
  <si>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</si>
  <si>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</si>
  <si>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</si>
  <si>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</si>
  <si>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</si>
  <si>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</si>
  <si>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</si>
  <si>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</si>
  <si>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</si>
  <si>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</si>
  <si>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</si>
  <si>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</si>
  <si>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</si>
  <si>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</si>
  <si>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</si>
  <si>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</si>
  <si>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</si>
  <si>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</si>
  <si>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</si>
  <si>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</si>
  <si>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</si>
  <si>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</si>
  <si>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</si>
  <si>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</si>
  <si>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</si>
  <si>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</si>
  <si>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</si>
  <si>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</si>
  <si>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</si>
  <si>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</si>
  <si>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</si>
  <si>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</si>
  <si>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</si>
  <si>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</si>
  <si>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</si>
  <si>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</si>
  <si>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</si>
  <si>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</si>
  <si>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</si>
  <si>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</si>
  <si>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</si>
  <si>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</si>
  <si>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</si>
  <si>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</si>
  <si>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</si>
  <si>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</si>
  <si>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</si>
  <si>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</si>
  <si>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</si>
  <si>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</si>
  <si>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</si>
  <si>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</si>
  <si>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</si>
  <si>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</si>
  <si>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</si>
  <si>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</si>
  <si>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</si>
  <si>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</si>
  <si>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</si>
  <si>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</si>
  <si>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</si>
  <si>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</si>
  <si>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</si>
  <si>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</si>
  <si>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</si>
  <si>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</si>
  <si>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</si>
  <si>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</si>
  <si>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</si>
  <si>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</si>
  <si>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</si>
  <si>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</si>
  <si>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</si>
  <si>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</si>
  <si>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</si>
  <si>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</si>
  <si>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</si>
  <si>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</si>
  <si>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</si>
  <si>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</si>
  <si>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</si>
  <si>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</si>
  <si>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</si>
  <si>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</si>
  <si>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</si>
  <si>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</si>
  <si>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</si>
  <si>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</si>
  <si>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</si>
  <si>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</si>
  <si>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</si>
  <si>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</si>
  <si>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</si>
  <si>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</si>
  <si>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</si>
  <si>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</si>
  <si>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</si>
  <si>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</si>
  <si>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</si>
  <si>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</si>
  <si>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</si>
  <si>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</si>
  <si>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</si>
  <si>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</si>
  <si>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</si>
  <si>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</si>
  <si>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</si>
  <si>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</si>
  <si>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</si>
  <si>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</si>
  <si>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</si>
  <si>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</si>
  <si>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</si>
  <si>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</si>
  <si>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</si>
  <si>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</si>
  <si>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</si>
  <si>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</si>
  <si>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</si>
  <si>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</si>
  <si>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</si>
  <si>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</si>
  <si>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</si>
  <si>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</si>
  <si>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</si>
  <si>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</si>
  <si>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</si>
  <si>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</si>
  <si>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</si>
  <si>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</si>
  <si>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</si>
  <si>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</si>
  <si>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</si>
  <si>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</si>
  <si>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</si>
  <si>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</si>
  <si>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</si>
  <si>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</si>
  <si>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</si>
  <si>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</si>
  <si>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</si>
  <si>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</si>
  <si>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</si>
  <si>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</si>
  <si>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</si>
  <si>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</si>
  <si>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</si>
  <si>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</si>
  <si>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</si>
  <si>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</si>
  <si>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</si>
  <si>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</si>
  <si>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</si>
  <si>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</si>
  <si>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</si>
  <si>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</si>
  <si>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</si>
  <si>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</si>
  <si>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</si>
  <si>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</si>
  <si>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</si>
  <si>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</si>
  <si>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</si>
  <si>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Gave de Cauterets</t>
  </si>
  <si>
    <t>Pont d'Espagne</t>
  </si>
  <si>
    <t>Cauterets</t>
  </si>
  <si>
    <t>65138</t>
  </si>
  <si>
    <t>Leuctra</t>
  </si>
  <si>
    <t>Protonemura</t>
  </si>
  <si>
    <t>Glossosoma</t>
  </si>
  <si>
    <t>Hydropsyche</t>
  </si>
  <si>
    <t>Limnephilinae</t>
  </si>
  <si>
    <t>Odontocerum</t>
  </si>
  <si>
    <t>Rhyacophila</t>
  </si>
  <si>
    <t>Baetis</t>
  </si>
  <si>
    <t>Serratella ignita</t>
  </si>
  <si>
    <t>Ecdyonurus</t>
  </si>
  <si>
    <t>Epeorus</t>
  </si>
  <si>
    <t>Rhithrogena</t>
  </si>
  <si>
    <t>Elmis</t>
  </si>
  <si>
    <t>Esolus</t>
  </si>
  <si>
    <t>Limnius</t>
  </si>
  <si>
    <t>Chironomidae</t>
  </si>
  <si>
    <t>Empididae</t>
  </si>
  <si>
    <t>Limoniidae</t>
  </si>
  <si>
    <t>Simuliidae</t>
  </si>
  <si>
    <t>Hydracarina</t>
  </si>
  <si>
    <t>Oligochaeta</t>
  </si>
  <si>
    <t>Planariidae</t>
  </si>
  <si>
    <t>Capnia</t>
  </si>
  <si>
    <t>Siphonoperla</t>
  </si>
  <si>
    <t>Amphinemura</t>
  </si>
  <si>
    <t>Nemoura</t>
  </si>
  <si>
    <t>Dinocras</t>
  </si>
  <si>
    <t>Perla</t>
  </si>
  <si>
    <t>Hydroptila</t>
  </si>
  <si>
    <t>Plectrocnemia</t>
  </si>
  <si>
    <t>Hydroporinae</t>
  </si>
  <si>
    <t>Dixidae</t>
  </si>
  <si>
    <t>Tipulidae</t>
  </si>
  <si>
    <t>Bythinella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</si>
</sst>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4" fontId="5" fillId="7" borderId="2" xfId="0" applyNumberFormat="1" applyFont="1" applyFill="1" applyBorder="1" applyAlignment="1" applyProtection="1">
      <alignment vertical="center"/>
      <protection locked="0"/>
    </xf>
    <xf numFmtId="0" fontId="31" fillId="3" borderId="61" xfId="0" applyNumberFormat="1" applyFont="1" applyFill="1" applyBorder="1" applyAlignment="1" applyProtection="1">
      <alignment horizontal="center" vertical="center"/>
      <protection locked="0"/>
    </xf>
    <xf numFmtId="0" fontId="31" fillId="3" borderId="62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6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4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65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22" xfId="0" applyFont="1" applyFill="1" applyBorder="1" applyAlignment="1" applyProtection="1">
      <alignment horizontal="center" vertical="center" wrapText="1"/>
      <protection locked="0"/>
    </xf>
    <xf numFmtId="0" fontId="33" fillId="9" borderId="23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22" fillId="10" borderId="4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3" customWidth="1"/>
    <col min="2" max="2" width="17.28125" style="133" bestFit="1" customWidth="1"/>
    <col min="3" max="3" width="15.28125" style="133" customWidth="1"/>
    <col min="4" max="4" width="11.57421875" style="133" bestFit="1" customWidth="1"/>
    <col min="5" max="8" width="19.140625" style="133" customWidth="1"/>
    <col min="9" max="9" width="11.7109375" style="133" bestFit="1" customWidth="1"/>
    <col min="10" max="10" width="22.00390625" style="133" bestFit="1" customWidth="1"/>
    <col min="11" max="11" width="23.140625" style="133" customWidth="1"/>
    <col min="12" max="12" width="17.140625" style="133" bestFit="1" customWidth="1"/>
    <col min="13" max="13" width="11.7109375" style="133" bestFit="1" customWidth="1"/>
    <col min="14" max="14" width="16.8515625" style="133" bestFit="1" customWidth="1"/>
    <col min="15" max="15" width="13.28125" style="133" bestFit="1" customWidth="1"/>
    <col min="16" max="16" width="11.00390625" style="133" bestFit="1" customWidth="1"/>
    <col min="17" max="17" width="18.57421875" style="133" bestFit="1" customWidth="1"/>
    <col min="18" max="18" width="13.421875" style="133" bestFit="1" customWidth="1"/>
    <col min="19" max="16384" width="9.00390625" style="133" customWidth="1"/>
  </cols>
  <sheetData>
    <row r="1" spans="1:256" s="112" customFormat="1" ht="12" thickBot="1">
      <c r="A1" s="276" t="s">
        <v>0</v>
      </c>
      <c r="B1" s="277"/>
      <c r="C1" s="110"/>
      <c r="D1" s="110"/>
      <c r="E1" s="110"/>
      <c r="F1" s="110"/>
      <c r="G1" s="110"/>
      <c r="H1" s="110"/>
      <c r="I1" s="111" t="s">
        <v>186</v>
      </c>
      <c r="J1" s="276" t="s">
        <v>0</v>
      </c>
      <c r="K1" s="277"/>
      <c r="L1" s="110"/>
      <c r="M1" s="110"/>
      <c r="N1" s="110"/>
      <c r="O1" s="110"/>
      <c r="Q1" s="113"/>
      <c r="R1" s="111" t="s">
        <v>196</v>
      </c>
      <c r="S1" s="113"/>
      <c r="T1" s="113"/>
      <c r="U1" s="113"/>
      <c r="V1" s="113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spans="16:256" s="112" customFormat="1" ht="11.25">
      <c r="P2" s="116"/>
      <c r="Q2" s="117"/>
      <c r="R2" s="117"/>
      <c r="S2" s="117"/>
      <c r="T2" s="117"/>
      <c r="U2" s="117"/>
      <c r="V2" s="117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20:251" s="112" customFormat="1" ht="11.25">
      <c r="T3" s="117"/>
      <c r="U3" s="117"/>
      <c r="V3" s="117"/>
      <c r="W3" s="117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s="112" customFormat="1" ht="11.25">
      <c r="A4" s="118" t="s">
        <v>5</v>
      </c>
      <c r="B4" s="119" t="s">
        <v>5</v>
      </c>
      <c r="C4" s="119" t="s">
        <v>5</v>
      </c>
      <c r="D4" s="119" t="s">
        <v>5</v>
      </c>
      <c r="E4" s="120" t="s">
        <v>5</v>
      </c>
      <c r="F4" s="121" t="s">
        <v>5</v>
      </c>
      <c r="G4" s="120" t="s">
        <v>5</v>
      </c>
      <c r="H4" s="121" t="s">
        <v>5</v>
      </c>
      <c r="S4" s="122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s="127" customFormat="1" ht="12.75">
      <c r="A5" s="123" t="s">
        <v>2</v>
      </c>
      <c r="B5" s="124" t="s">
        <v>3</v>
      </c>
      <c r="C5" s="124" t="s">
        <v>181</v>
      </c>
      <c r="D5" s="125" t="s">
        <v>8</v>
      </c>
      <c r="E5" s="124" t="s">
        <v>263</v>
      </c>
      <c r="F5" s="126" t="s">
        <v>265</v>
      </c>
      <c r="G5" s="124" t="s">
        <v>264</v>
      </c>
      <c r="H5" s="126" t="s">
        <v>266</v>
      </c>
      <c r="J5" s="284" t="s">
        <v>78</v>
      </c>
      <c r="K5" s="285"/>
      <c r="L5" s="285"/>
      <c r="M5" s="285"/>
      <c r="N5" s="285"/>
      <c r="O5" s="285"/>
      <c r="P5" s="286"/>
      <c r="Q5" s="112"/>
      <c r="R5" s="112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s="129" customFormat="1" ht="11.25">
      <c r="A6" s="278"/>
      <c r="B6" s="281"/>
      <c r="C6" s="281"/>
      <c r="D6" s="271"/>
      <c r="E6" s="235"/>
      <c r="F6" s="235"/>
      <c r="G6" s="235"/>
      <c r="H6" s="236"/>
      <c r="J6" s="112"/>
      <c r="K6" s="112"/>
      <c r="L6" s="112"/>
      <c r="M6" s="112"/>
      <c r="N6" s="112"/>
      <c r="O6" s="130"/>
      <c r="P6" s="131"/>
      <c r="Q6" s="115"/>
      <c r="R6" s="12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38" ht="11.25">
      <c r="A7" s="279"/>
      <c r="B7" s="282"/>
      <c r="C7" s="282"/>
      <c r="D7" s="272"/>
      <c r="E7" s="230"/>
      <c r="F7" s="230"/>
      <c r="G7" s="230"/>
      <c r="H7" s="237"/>
      <c r="J7" s="134" t="s">
        <v>1</v>
      </c>
      <c r="K7" s="135"/>
      <c r="L7" s="135"/>
      <c r="M7" s="135"/>
      <c r="N7" s="136"/>
      <c r="O7" s="137"/>
      <c r="P7" s="127"/>
      <c r="Q7" s="127"/>
      <c r="R7" s="127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</row>
    <row r="8" spans="1:18" ht="11.25">
      <c r="A8" s="280"/>
      <c r="B8" s="283"/>
      <c r="C8" s="283"/>
      <c r="D8" s="273"/>
      <c r="E8" s="231"/>
      <c r="F8" s="231"/>
      <c r="G8" s="231"/>
      <c r="H8" s="238"/>
      <c r="J8" s="139" t="s">
        <v>141</v>
      </c>
      <c r="K8" s="140" t="s">
        <v>188</v>
      </c>
      <c r="L8" s="141"/>
      <c r="M8" s="141"/>
      <c r="N8" s="141"/>
      <c r="O8" s="142"/>
      <c r="P8" s="143"/>
      <c r="Q8" s="129"/>
      <c r="R8" s="129"/>
    </row>
    <row r="9" spans="5:16" ht="12.75" customHeight="1">
      <c r="E9" s="122"/>
      <c r="F9" s="122"/>
      <c r="G9" s="122"/>
      <c r="H9" s="122"/>
      <c r="I9" s="122"/>
      <c r="J9" s="144" t="s">
        <v>80</v>
      </c>
      <c r="K9" s="145" t="s">
        <v>188</v>
      </c>
      <c r="L9" s="146"/>
      <c r="M9" s="146"/>
      <c r="N9" s="146"/>
      <c r="O9" s="147"/>
      <c r="P9" s="148"/>
    </row>
    <row r="10" spans="4:16" ht="12.75" customHeight="1">
      <c r="D10" s="122"/>
      <c r="E10" s="241" t="s">
        <v>153</v>
      </c>
      <c r="F10" s="242"/>
      <c r="G10" s="243"/>
      <c r="H10" s="122"/>
      <c r="I10" s="122"/>
      <c r="J10" s="144" t="s">
        <v>81</v>
      </c>
      <c r="K10" s="145" t="s">
        <v>189</v>
      </c>
      <c r="L10" s="146"/>
      <c r="M10" s="146"/>
      <c r="N10" s="146"/>
      <c r="O10" s="147"/>
      <c r="P10" s="148"/>
    </row>
    <row r="11" spans="4:19" ht="12.75" customHeight="1">
      <c r="D11" s="122"/>
      <c r="E11" s="244"/>
      <c r="F11" s="245"/>
      <c r="G11" s="246"/>
      <c r="H11" s="122"/>
      <c r="I11" s="122"/>
      <c r="J11" s="144" t="s">
        <v>83</v>
      </c>
      <c r="K11" s="145" t="s">
        <v>84</v>
      </c>
      <c r="L11" s="146"/>
      <c r="M11" s="146"/>
      <c r="N11" s="146"/>
      <c r="O11" s="147"/>
      <c r="P11" s="148"/>
      <c r="S11" s="122"/>
    </row>
    <row r="12" spans="1:19" ht="14.25" customHeight="1">
      <c r="A12" s="118" t="s">
        <v>5</v>
      </c>
      <c r="B12" s="149" t="s">
        <v>127</v>
      </c>
      <c r="C12" s="150"/>
      <c r="D12" s="122"/>
      <c r="E12" s="244"/>
      <c r="F12" s="245"/>
      <c r="G12" s="246"/>
      <c r="H12" s="122"/>
      <c r="I12" s="122"/>
      <c r="J12" s="144" t="s">
        <v>86</v>
      </c>
      <c r="K12" s="145" t="s">
        <v>87</v>
      </c>
      <c r="L12" s="146"/>
      <c r="M12" s="146"/>
      <c r="N12" s="146"/>
      <c r="O12" s="147"/>
      <c r="P12" s="148"/>
      <c r="S12" s="122"/>
    </row>
    <row r="13" spans="1:19" ht="14.25" customHeight="1">
      <c r="A13" s="151" t="s">
        <v>5</v>
      </c>
      <c r="B13" s="152" t="s">
        <v>9</v>
      </c>
      <c r="C13" s="153"/>
      <c r="D13" s="122"/>
      <c r="E13" s="244"/>
      <c r="F13" s="245"/>
      <c r="G13" s="246"/>
      <c r="H13" s="122"/>
      <c r="I13" s="122"/>
      <c r="J13" s="144" t="s">
        <v>89</v>
      </c>
      <c r="K13" s="145" t="s">
        <v>142</v>
      </c>
      <c r="L13" s="146"/>
      <c r="M13" s="146"/>
      <c r="N13" s="146"/>
      <c r="O13" s="147"/>
      <c r="P13" s="148"/>
      <c r="Q13" s="122"/>
      <c r="R13" s="122"/>
      <c r="S13" s="112"/>
    </row>
    <row r="14" spans="1:19" ht="14.25" customHeight="1">
      <c r="A14" s="151" t="s">
        <v>5</v>
      </c>
      <c r="B14" s="152" t="s">
        <v>10</v>
      </c>
      <c r="C14" s="153"/>
      <c r="D14" s="122"/>
      <c r="E14" s="247"/>
      <c r="F14" s="248"/>
      <c r="G14" s="249"/>
      <c r="H14" s="122"/>
      <c r="I14" s="122"/>
      <c r="J14" s="144" t="s">
        <v>91</v>
      </c>
      <c r="K14" s="145" t="s">
        <v>92</v>
      </c>
      <c r="L14" s="146"/>
      <c r="M14" s="146"/>
      <c r="N14" s="146"/>
      <c r="O14" s="147"/>
      <c r="P14" s="148"/>
      <c r="Q14" s="122"/>
      <c r="R14" s="122"/>
      <c r="S14" s="112"/>
    </row>
    <row r="15" spans="1:19" ht="14.25" customHeight="1">
      <c r="A15" s="154"/>
      <c r="B15" s="152" t="s">
        <v>11</v>
      </c>
      <c r="C15" s="155">
        <f>C13*C14</f>
        <v>0</v>
      </c>
      <c r="D15" s="122"/>
      <c r="E15" s="156"/>
      <c r="F15" s="156"/>
      <c r="G15" s="156"/>
      <c r="H15" s="122"/>
      <c r="I15" s="122"/>
      <c r="J15" s="157" t="s">
        <v>93</v>
      </c>
      <c r="K15" s="158" t="s">
        <v>94</v>
      </c>
      <c r="L15" s="159"/>
      <c r="M15" s="159"/>
      <c r="N15" s="160"/>
      <c r="O15" s="161"/>
      <c r="P15" s="162"/>
      <c r="Q15" s="130"/>
      <c r="R15" s="112"/>
      <c r="S15" s="130"/>
    </row>
    <row r="16" spans="1:19" ht="11.25" customHeight="1">
      <c r="A16" s="163"/>
      <c r="B16" s="164" t="s">
        <v>12</v>
      </c>
      <c r="C16" s="165">
        <f>+C15*0.05</f>
        <v>0</v>
      </c>
      <c r="D16" s="122"/>
      <c r="E16" s="122"/>
      <c r="F16" s="122"/>
      <c r="G16" s="122"/>
      <c r="H16" s="122"/>
      <c r="I16" s="122"/>
      <c r="J16" s="112"/>
      <c r="K16" s="112"/>
      <c r="L16" s="112"/>
      <c r="M16" s="112"/>
      <c r="N16" s="166"/>
      <c r="O16" s="112"/>
      <c r="P16" s="130"/>
      <c r="Q16" s="130"/>
      <c r="R16" s="112"/>
      <c r="S16" s="167"/>
    </row>
    <row r="17" spans="1:19" ht="14.25" customHeight="1">
      <c r="A17" s="11" t="s">
        <v>252</v>
      </c>
      <c r="B17" s="66"/>
      <c r="C17" s="66"/>
      <c r="D17" s="67"/>
      <c r="E17" s="66"/>
      <c r="F17" s="122"/>
      <c r="G17" s="122"/>
      <c r="H17" s="122"/>
      <c r="I17" s="122"/>
      <c r="J17" s="168"/>
      <c r="K17" s="169" t="s">
        <v>5</v>
      </c>
      <c r="L17" s="169" t="s">
        <v>5</v>
      </c>
      <c r="M17" s="169" t="s">
        <v>5</v>
      </c>
      <c r="N17" s="170" t="s">
        <v>95</v>
      </c>
      <c r="O17" s="170" t="s">
        <v>95</v>
      </c>
      <c r="P17" s="170" t="s">
        <v>95</v>
      </c>
      <c r="Q17" s="170" t="s">
        <v>95</v>
      </c>
      <c r="R17" s="170" t="s">
        <v>95</v>
      </c>
      <c r="S17" s="112"/>
    </row>
    <row r="18" spans="1:19" ht="22.5">
      <c r="A18" s="250"/>
      <c r="B18" s="251"/>
      <c r="C18" s="251"/>
      <c r="D18" s="251"/>
      <c r="E18" s="252"/>
      <c r="F18" s="122"/>
      <c r="G18" s="122"/>
      <c r="H18" s="122"/>
      <c r="I18" s="122"/>
      <c r="J18" s="171" t="s">
        <v>198</v>
      </c>
      <c r="K18" s="172" t="s">
        <v>141</v>
      </c>
      <c r="L18" s="173" t="s">
        <v>80</v>
      </c>
      <c r="M18" s="173" t="s">
        <v>81</v>
      </c>
      <c r="N18" s="173" t="s">
        <v>83</v>
      </c>
      <c r="O18" s="173" t="s">
        <v>86</v>
      </c>
      <c r="P18" s="173" t="s">
        <v>89</v>
      </c>
      <c r="Q18" s="173" t="s">
        <v>91</v>
      </c>
      <c r="R18" s="174" t="s">
        <v>93</v>
      </c>
      <c r="S18" s="112"/>
    </row>
    <row r="19" spans="1:19" ht="14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75" t="s">
        <v>97</v>
      </c>
      <c r="K19" s="169"/>
      <c r="L19" s="169"/>
      <c r="M19" s="169"/>
      <c r="N19" s="176"/>
      <c r="O19" s="176"/>
      <c r="P19" s="176"/>
      <c r="Q19" s="176"/>
      <c r="R19" s="177"/>
      <c r="S19" s="112"/>
    </row>
    <row r="20" spans="1:19" ht="14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78" t="s">
        <v>98</v>
      </c>
      <c r="K20" s="169"/>
      <c r="L20" s="169"/>
      <c r="M20" s="169"/>
      <c r="N20" s="176"/>
      <c r="O20" s="176"/>
      <c r="P20" s="176"/>
      <c r="Q20" s="176"/>
      <c r="R20" s="177"/>
      <c r="S20" s="112"/>
    </row>
    <row r="21" spans="1:19" ht="14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78" t="s">
        <v>99</v>
      </c>
      <c r="K21" s="169"/>
      <c r="L21" s="169"/>
      <c r="M21" s="169"/>
      <c r="N21" s="176"/>
      <c r="O21" s="176"/>
      <c r="P21" s="176"/>
      <c r="Q21" s="176"/>
      <c r="R21" s="177"/>
      <c r="S21" s="112"/>
    </row>
    <row r="22" spans="1:19" ht="14.25" customHeight="1">
      <c r="A22" s="134" t="s">
        <v>1</v>
      </c>
      <c r="B22" s="146"/>
      <c r="C22" s="146"/>
      <c r="D22" s="114"/>
      <c r="E22" s="114"/>
      <c r="F22" s="179"/>
      <c r="G22" s="179"/>
      <c r="H22" s="179"/>
      <c r="J22" s="178" t="s">
        <v>100</v>
      </c>
      <c r="K22" s="169"/>
      <c r="L22" s="169"/>
      <c r="M22" s="169"/>
      <c r="N22" s="176"/>
      <c r="O22" s="176"/>
      <c r="P22" s="176"/>
      <c r="Q22" s="176"/>
      <c r="R22" s="177"/>
      <c r="S22" s="112"/>
    </row>
    <row r="23" spans="1:19" ht="14.25" customHeight="1">
      <c r="A23" s="274" t="s">
        <v>2</v>
      </c>
      <c r="B23" s="275"/>
      <c r="C23" s="140" t="s">
        <v>190</v>
      </c>
      <c r="D23" s="140"/>
      <c r="E23" s="140"/>
      <c r="F23" s="180"/>
      <c r="J23" s="178" t="s">
        <v>101</v>
      </c>
      <c r="K23" s="169"/>
      <c r="L23" s="169"/>
      <c r="M23" s="169"/>
      <c r="N23" s="176"/>
      <c r="O23" s="176"/>
      <c r="P23" s="176"/>
      <c r="Q23" s="176"/>
      <c r="R23" s="177"/>
      <c r="S23" s="112"/>
    </row>
    <row r="24" spans="1:19" ht="14.25" customHeight="1">
      <c r="A24" s="239" t="s">
        <v>3</v>
      </c>
      <c r="B24" s="240"/>
      <c r="C24" s="145" t="s">
        <v>4</v>
      </c>
      <c r="D24" s="145"/>
      <c r="E24" s="145"/>
      <c r="F24" s="182"/>
      <c r="J24" s="178" t="s">
        <v>102</v>
      </c>
      <c r="K24" s="169"/>
      <c r="L24" s="169"/>
      <c r="M24" s="169"/>
      <c r="N24" s="176"/>
      <c r="O24" s="176"/>
      <c r="P24" s="176"/>
      <c r="Q24" s="176"/>
      <c r="R24" s="177"/>
      <c r="S24" s="112"/>
    </row>
    <row r="25" spans="1:19" ht="14.25" customHeight="1">
      <c r="A25" s="239" t="s">
        <v>6</v>
      </c>
      <c r="B25" s="240"/>
      <c r="C25" s="145" t="s">
        <v>184</v>
      </c>
      <c r="D25" s="145"/>
      <c r="E25" s="145"/>
      <c r="F25" s="182"/>
      <c r="J25" s="178" t="s">
        <v>103</v>
      </c>
      <c r="K25" s="169"/>
      <c r="L25" s="169"/>
      <c r="M25" s="169"/>
      <c r="N25" s="176"/>
      <c r="O25" s="176"/>
      <c r="P25" s="176"/>
      <c r="Q25" s="176"/>
      <c r="R25" s="177"/>
      <c r="S25" s="112"/>
    </row>
    <row r="26" spans="1:19" ht="14.25" customHeight="1">
      <c r="A26" s="239" t="s">
        <v>8</v>
      </c>
      <c r="B26" s="240"/>
      <c r="C26" s="145" t="s">
        <v>199</v>
      </c>
      <c r="D26" s="145"/>
      <c r="E26" s="145"/>
      <c r="F26" s="182"/>
      <c r="J26" s="178" t="s">
        <v>104</v>
      </c>
      <c r="K26" s="169"/>
      <c r="L26" s="169"/>
      <c r="M26" s="169"/>
      <c r="N26" s="176"/>
      <c r="O26" s="176"/>
      <c r="P26" s="176"/>
      <c r="Q26" s="176"/>
      <c r="R26" s="177"/>
      <c r="S26" s="112"/>
    </row>
    <row r="27" spans="1:19" ht="14.25" customHeight="1">
      <c r="A27" s="239" t="s">
        <v>263</v>
      </c>
      <c r="B27" s="240"/>
      <c r="C27" s="134" t="s">
        <v>267</v>
      </c>
      <c r="D27" s="134"/>
      <c r="E27" s="134"/>
      <c r="F27" s="182"/>
      <c r="J27" s="178" t="s">
        <v>105</v>
      </c>
      <c r="K27" s="169"/>
      <c r="L27" s="169"/>
      <c r="M27" s="169"/>
      <c r="N27" s="176"/>
      <c r="O27" s="176"/>
      <c r="P27" s="176"/>
      <c r="Q27" s="176"/>
      <c r="R27" s="177"/>
      <c r="S27" s="112"/>
    </row>
    <row r="28" spans="1:19" ht="14.25" customHeight="1">
      <c r="A28" s="239" t="s">
        <v>265</v>
      </c>
      <c r="B28" s="240"/>
      <c r="C28" s="134" t="s">
        <v>268</v>
      </c>
      <c r="D28" s="134"/>
      <c r="E28" s="134"/>
      <c r="F28" s="182"/>
      <c r="J28" s="178" t="s">
        <v>106</v>
      </c>
      <c r="K28" s="169"/>
      <c r="L28" s="169"/>
      <c r="M28" s="169"/>
      <c r="N28" s="176"/>
      <c r="O28" s="176"/>
      <c r="P28" s="176"/>
      <c r="Q28" s="176"/>
      <c r="R28" s="177"/>
      <c r="S28" s="112"/>
    </row>
    <row r="29" spans="1:18" ht="14.25" customHeight="1">
      <c r="A29" s="239" t="s">
        <v>264</v>
      </c>
      <c r="B29" s="240"/>
      <c r="C29" s="134" t="s">
        <v>269</v>
      </c>
      <c r="D29" s="134"/>
      <c r="E29" s="134"/>
      <c r="F29" s="182"/>
      <c r="J29" s="178" t="s">
        <v>107</v>
      </c>
      <c r="K29" s="169"/>
      <c r="L29" s="169"/>
      <c r="M29" s="169"/>
      <c r="N29" s="176"/>
      <c r="O29" s="176"/>
      <c r="P29" s="176"/>
      <c r="Q29" s="176"/>
      <c r="R29" s="177"/>
    </row>
    <row r="30" spans="1:18" ht="14.25" customHeight="1">
      <c r="A30" s="239" t="s">
        <v>266</v>
      </c>
      <c r="B30" s="240"/>
      <c r="C30" s="134" t="s">
        <v>270</v>
      </c>
      <c r="D30" s="134"/>
      <c r="E30" s="134"/>
      <c r="F30" s="182"/>
      <c r="J30" s="183" t="s">
        <v>108</v>
      </c>
      <c r="K30" s="184"/>
      <c r="L30" s="184"/>
      <c r="M30" s="184"/>
      <c r="N30" s="185"/>
      <c r="O30" s="185"/>
      <c r="P30" s="185"/>
      <c r="Q30" s="185"/>
      <c r="R30" s="186"/>
    </row>
    <row r="31" spans="1:6" ht="14.25" customHeight="1">
      <c r="A31" s="239" t="s">
        <v>127</v>
      </c>
      <c r="B31" s="240"/>
      <c r="C31" s="134" t="s">
        <v>191</v>
      </c>
      <c r="D31" s="134"/>
      <c r="E31" s="138"/>
      <c r="F31" s="182"/>
    </row>
    <row r="32" spans="1:14" ht="14.25" customHeight="1">
      <c r="A32" s="239" t="s">
        <v>9</v>
      </c>
      <c r="B32" s="240"/>
      <c r="C32" s="134" t="s">
        <v>192</v>
      </c>
      <c r="D32" s="134"/>
      <c r="E32" s="145"/>
      <c r="F32" s="182"/>
      <c r="L32" s="134" t="s">
        <v>1</v>
      </c>
      <c r="M32" s="112"/>
      <c r="N32" s="115"/>
    </row>
    <row r="33" spans="1:15" ht="14.25" customHeight="1">
      <c r="A33" s="144" t="s">
        <v>10</v>
      </c>
      <c r="B33" s="181"/>
      <c r="C33" s="134" t="s">
        <v>193</v>
      </c>
      <c r="D33" s="145"/>
      <c r="E33" s="145"/>
      <c r="F33" s="182"/>
      <c r="L33" s="253" t="s">
        <v>82</v>
      </c>
      <c r="M33" s="254"/>
      <c r="N33" s="187" t="s">
        <v>14</v>
      </c>
      <c r="O33" s="187" t="s">
        <v>156</v>
      </c>
    </row>
    <row r="34" spans="1:15" ht="14.25" customHeight="1">
      <c r="A34" s="144" t="s">
        <v>11</v>
      </c>
      <c r="B34" s="181"/>
      <c r="C34" s="134" t="s">
        <v>194</v>
      </c>
      <c r="D34" s="145"/>
      <c r="E34" s="145"/>
      <c r="F34" s="182"/>
      <c r="L34" s="188" t="s">
        <v>85</v>
      </c>
      <c r="M34" s="189"/>
      <c r="N34" s="190" t="s">
        <v>17</v>
      </c>
      <c r="O34" s="190" t="s">
        <v>151</v>
      </c>
    </row>
    <row r="35" spans="1:15" ht="14.25" customHeight="1">
      <c r="A35" s="144" t="s">
        <v>12</v>
      </c>
      <c r="B35" s="181"/>
      <c r="C35" s="145" t="s">
        <v>206</v>
      </c>
      <c r="D35" s="145"/>
      <c r="E35" s="145"/>
      <c r="F35" s="182"/>
      <c r="L35" s="191" t="s">
        <v>88</v>
      </c>
      <c r="M35" s="192"/>
      <c r="N35" s="193" t="s">
        <v>16</v>
      </c>
      <c r="O35" s="193" t="s">
        <v>148</v>
      </c>
    </row>
    <row r="36" spans="1:15" ht="14.25" customHeight="1">
      <c r="A36" s="144" t="s">
        <v>202</v>
      </c>
      <c r="B36" s="181"/>
      <c r="C36" s="145" t="s">
        <v>207</v>
      </c>
      <c r="D36" s="145"/>
      <c r="E36" s="145"/>
      <c r="F36" s="182"/>
      <c r="L36" s="191" t="s">
        <v>90</v>
      </c>
      <c r="M36" s="192"/>
      <c r="N36" s="193" t="s">
        <v>15</v>
      </c>
      <c r="O36" s="193" t="s">
        <v>146</v>
      </c>
    </row>
    <row r="37" spans="1:15" ht="14.25" customHeight="1">
      <c r="A37" s="157" t="s">
        <v>161</v>
      </c>
      <c r="B37" s="194"/>
      <c r="C37" s="158" t="s">
        <v>162</v>
      </c>
      <c r="D37" s="161"/>
      <c r="E37" s="161"/>
      <c r="F37" s="195"/>
      <c r="L37" s="229" t="s">
        <v>243</v>
      </c>
      <c r="M37" s="196"/>
      <c r="N37" s="197" t="s">
        <v>233</v>
      </c>
      <c r="O37" s="197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0"/>
      <c r="D41" s="110"/>
      <c r="E41" s="110"/>
      <c r="F41" s="110"/>
      <c r="G41" s="111" t="s">
        <v>187</v>
      </c>
      <c r="H41" s="276" t="s">
        <v>0</v>
      </c>
      <c r="I41" s="277"/>
      <c r="J41" s="110"/>
      <c r="K41" s="110"/>
      <c r="L41" s="110"/>
      <c r="M41" s="110"/>
      <c r="Q41" s="111" t="s">
        <v>195</v>
      </c>
    </row>
    <row r="42" spans="1:15" ht="14.25" customHeight="1">
      <c r="A42" s="198"/>
      <c r="B42" s="198"/>
      <c r="C42" s="110"/>
      <c r="D42" s="110"/>
      <c r="E42" s="110"/>
      <c r="F42" s="110"/>
      <c r="G42" s="111"/>
      <c r="I42" s="198"/>
      <c r="J42" s="198"/>
      <c r="K42" s="110"/>
      <c r="L42" s="110"/>
      <c r="M42" s="110"/>
      <c r="N42" s="110"/>
      <c r="O42" s="111"/>
    </row>
    <row r="43" spans="1:15" ht="14.25" customHeight="1">
      <c r="A43" s="198"/>
      <c r="B43" s="198"/>
      <c r="C43" s="110"/>
      <c r="D43" s="110"/>
      <c r="E43" s="110"/>
      <c r="F43" s="110"/>
      <c r="G43" s="111"/>
      <c r="I43" s="198"/>
      <c r="J43" s="198"/>
      <c r="K43" s="110"/>
      <c r="L43" s="110"/>
      <c r="M43" s="110"/>
      <c r="N43" s="110"/>
      <c r="O43" s="111"/>
    </row>
    <row r="44" spans="4:6" ht="13.5" customHeight="1" thickBot="1">
      <c r="D44" s="122"/>
      <c r="E44" s="122"/>
      <c r="F44" s="122"/>
    </row>
    <row r="45" spans="8:16" ht="12" customHeight="1" thickBot="1">
      <c r="H45" s="261" t="s">
        <v>13</v>
      </c>
      <c r="I45" s="262"/>
      <c r="J45" s="262"/>
      <c r="K45" s="263"/>
      <c r="L45" s="263"/>
      <c r="M45" s="263"/>
      <c r="N45" s="263"/>
      <c r="O45" s="263"/>
      <c r="P45" s="264"/>
    </row>
    <row r="46" spans="8:16" ht="12" thickBot="1">
      <c r="H46" s="199" t="s">
        <v>14</v>
      </c>
      <c r="I46" s="257" t="s">
        <v>233</v>
      </c>
      <c r="J46" s="258"/>
      <c r="K46" s="265" t="s">
        <v>15</v>
      </c>
      <c r="L46" s="266"/>
      <c r="M46" s="269" t="s">
        <v>16</v>
      </c>
      <c r="N46" s="270"/>
      <c r="O46" s="293" t="s">
        <v>17</v>
      </c>
      <c r="P46" s="266"/>
    </row>
    <row r="47" spans="1:16" ht="12.75" customHeight="1">
      <c r="A47" s="304" t="s">
        <v>138</v>
      </c>
      <c r="B47" s="305"/>
      <c r="C47" s="305"/>
      <c r="D47" s="305"/>
      <c r="E47" s="305"/>
      <c r="F47" s="305"/>
      <c r="G47" s="306"/>
      <c r="H47" s="259" t="s">
        <v>18</v>
      </c>
      <c r="I47" s="255" t="s">
        <v>272</v>
      </c>
      <c r="J47" s="256"/>
      <c r="K47" s="267" t="s">
        <v>147</v>
      </c>
      <c r="L47" s="268"/>
      <c r="M47" s="292" t="s">
        <v>149</v>
      </c>
      <c r="N47" s="268"/>
      <c r="O47" s="292" t="s">
        <v>150</v>
      </c>
      <c r="P47" s="268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260"/>
      <c r="I48" s="289" t="s">
        <v>145</v>
      </c>
      <c r="J48" s="290"/>
      <c r="K48" s="291" t="s">
        <v>146</v>
      </c>
      <c r="L48" s="288"/>
      <c r="M48" s="287" t="s">
        <v>148</v>
      </c>
      <c r="N48" s="288"/>
      <c r="O48" s="287" t="s">
        <v>151</v>
      </c>
      <c r="P48" s="288"/>
    </row>
    <row r="49" spans="1:17" s="201" customFormat="1" ht="13.5" customHeight="1">
      <c r="A49" s="312" t="s">
        <v>140</v>
      </c>
      <c r="B49" s="296" t="s">
        <v>139</v>
      </c>
      <c r="C49" s="297" t="s">
        <v>14</v>
      </c>
      <c r="D49" s="299" t="s">
        <v>19</v>
      </c>
      <c r="E49" s="302" t="s">
        <v>201</v>
      </c>
      <c r="F49" s="302" t="s">
        <v>230</v>
      </c>
      <c r="G49" s="302" t="s">
        <v>203</v>
      </c>
      <c r="H49" s="200"/>
      <c r="I49" s="300" t="s">
        <v>197</v>
      </c>
      <c r="J49" s="300" t="s">
        <v>144</v>
      </c>
      <c r="K49" s="315" t="s">
        <v>197</v>
      </c>
      <c r="L49" s="314" t="s">
        <v>144</v>
      </c>
      <c r="M49" s="315" t="s">
        <v>197</v>
      </c>
      <c r="N49" s="314" t="s">
        <v>144</v>
      </c>
      <c r="O49" s="315" t="s">
        <v>197</v>
      </c>
      <c r="P49" s="314" t="s">
        <v>144</v>
      </c>
      <c r="Q49" s="310" t="s">
        <v>20</v>
      </c>
    </row>
    <row r="50" spans="1:17" s="201" customFormat="1" ht="13.5" customHeight="1" thickBot="1">
      <c r="A50" s="313"/>
      <c r="B50" s="289"/>
      <c r="C50" s="298"/>
      <c r="D50" s="290"/>
      <c r="E50" s="303"/>
      <c r="F50" s="303"/>
      <c r="G50" s="303"/>
      <c r="H50" s="202"/>
      <c r="I50" s="301"/>
      <c r="J50" s="301"/>
      <c r="K50" s="287"/>
      <c r="L50" s="288"/>
      <c r="M50" s="287"/>
      <c r="N50" s="288"/>
      <c r="O50" s="287"/>
      <c r="P50" s="288"/>
      <c r="Q50" s="311"/>
    </row>
    <row r="51" spans="1:17" ht="11.25">
      <c r="A51" s="203" t="s">
        <v>21</v>
      </c>
      <c r="B51" s="204" t="s">
        <v>21</v>
      </c>
      <c r="C51" s="205" t="s">
        <v>178</v>
      </c>
      <c r="D51" s="206">
        <v>11</v>
      </c>
      <c r="E51" s="206"/>
      <c r="F51" s="207"/>
      <c r="G51" s="208"/>
      <c r="H51" s="202"/>
      <c r="I51" s="208"/>
      <c r="J51" s="208"/>
      <c r="K51" s="209"/>
      <c r="L51" s="210"/>
      <c r="M51" s="209"/>
      <c r="N51" s="210"/>
      <c r="O51" s="209"/>
      <c r="P51" s="210"/>
      <c r="Q51" s="208"/>
    </row>
    <row r="52" spans="1:17" ht="11.25">
      <c r="A52" s="211" t="s">
        <v>23</v>
      </c>
      <c r="B52" s="212" t="s">
        <v>22</v>
      </c>
      <c r="C52" s="213" t="s">
        <v>171</v>
      </c>
      <c r="D52" s="214">
        <v>10</v>
      </c>
      <c r="E52" s="214"/>
      <c r="F52" s="215"/>
      <c r="G52" s="216"/>
      <c r="H52" s="202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1" t="s">
        <v>208</v>
      </c>
      <c r="B53" s="212" t="s">
        <v>219</v>
      </c>
      <c r="C53" s="213" t="s">
        <v>209</v>
      </c>
      <c r="D53" s="214">
        <v>9</v>
      </c>
      <c r="E53" s="214"/>
      <c r="F53" s="215"/>
      <c r="G53" s="216"/>
      <c r="H53" s="202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1" t="s">
        <v>210</v>
      </c>
      <c r="B54" s="212" t="s">
        <v>216</v>
      </c>
      <c r="C54" s="219" t="s">
        <v>213</v>
      </c>
      <c r="D54" s="214">
        <v>8</v>
      </c>
      <c r="E54" s="214"/>
      <c r="F54" s="215"/>
      <c r="G54" s="216"/>
      <c r="H54" s="202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1" t="s">
        <v>26</v>
      </c>
      <c r="B55" s="212" t="s">
        <v>25</v>
      </c>
      <c r="C55" s="219" t="s">
        <v>172</v>
      </c>
      <c r="D55" s="214">
        <v>7</v>
      </c>
      <c r="E55" s="214"/>
      <c r="F55" s="215"/>
      <c r="G55" s="216"/>
      <c r="H55" s="202"/>
      <c r="I55" s="216"/>
      <c r="J55" s="216"/>
      <c r="K55" s="217"/>
      <c r="L55" s="218"/>
      <c r="M55" s="217"/>
      <c r="N55" s="218"/>
      <c r="O55" s="217"/>
      <c r="P55" s="218"/>
      <c r="Q55" s="216"/>
    </row>
    <row r="56" spans="1:17" ht="33.75">
      <c r="A56" s="211" t="s">
        <v>24</v>
      </c>
      <c r="B56" s="212" t="s">
        <v>217</v>
      </c>
      <c r="C56" s="219" t="s">
        <v>214</v>
      </c>
      <c r="D56" s="214">
        <v>6</v>
      </c>
      <c r="E56" s="214"/>
      <c r="F56" s="215"/>
      <c r="G56" s="216"/>
      <c r="H56" s="202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1" t="s">
        <v>27</v>
      </c>
      <c r="B57" s="212" t="s">
        <v>158</v>
      </c>
      <c r="C57" s="213" t="s">
        <v>173</v>
      </c>
      <c r="D57" s="214">
        <v>5</v>
      </c>
      <c r="E57" s="214"/>
      <c r="F57" s="215"/>
      <c r="G57" s="216"/>
      <c r="H57" s="202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1" t="s">
        <v>29</v>
      </c>
      <c r="B58" s="212" t="s">
        <v>28</v>
      </c>
      <c r="C58" s="213" t="s">
        <v>174</v>
      </c>
      <c r="D58" s="214">
        <v>4</v>
      </c>
      <c r="E58" s="214"/>
      <c r="F58" s="215"/>
      <c r="G58" s="216"/>
      <c r="H58" s="202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1" t="s">
        <v>211</v>
      </c>
      <c r="B59" s="212" t="s">
        <v>159</v>
      </c>
      <c r="C59" s="213" t="s">
        <v>175</v>
      </c>
      <c r="D59" s="214">
        <v>3</v>
      </c>
      <c r="E59" s="214"/>
      <c r="F59" s="215"/>
      <c r="G59" s="216"/>
      <c r="H59" s="202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1" t="s">
        <v>212</v>
      </c>
      <c r="B60" s="212" t="s">
        <v>30</v>
      </c>
      <c r="C60" s="213" t="s">
        <v>176</v>
      </c>
      <c r="D60" s="214">
        <v>2</v>
      </c>
      <c r="E60" s="214"/>
      <c r="F60" s="215"/>
      <c r="G60" s="216"/>
      <c r="H60" s="202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1" t="s">
        <v>136</v>
      </c>
      <c r="B61" s="212" t="s">
        <v>136</v>
      </c>
      <c r="C61" s="213" t="s">
        <v>177</v>
      </c>
      <c r="D61" s="214">
        <v>1</v>
      </c>
      <c r="E61" s="214"/>
      <c r="F61" s="215"/>
      <c r="G61" s="216"/>
      <c r="H61" s="202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137</v>
      </c>
      <c r="B62" s="221" t="s">
        <v>218</v>
      </c>
      <c r="C62" s="222" t="s">
        <v>215</v>
      </c>
      <c r="D62" s="223">
        <v>0</v>
      </c>
      <c r="E62" s="223"/>
      <c r="F62" s="224"/>
      <c r="G62" s="225"/>
      <c r="H62" s="202"/>
      <c r="I62" s="225"/>
      <c r="J62" s="225"/>
      <c r="K62" s="226"/>
      <c r="L62" s="227"/>
      <c r="M62" s="226"/>
      <c r="N62" s="227"/>
      <c r="O62" s="226"/>
      <c r="P62" s="227"/>
      <c r="Q62" s="225"/>
    </row>
    <row r="63" spans="8:16" ht="27.75" customHeight="1" thickBot="1">
      <c r="H63" s="228" t="s">
        <v>20</v>
      </c>
      <c r="I63" s="294"/>
      <c r="J63" s="295"/>
      <c r="K63" s="294"/>
      <c r="L63" s="295"/>
      <c r="M63" s="294"/>
      <c r="N63" s="295"/>
      <c r="O63" s="294"/>
      <c r="P63" s="295"/>
    </row>
    <row r="64" ht="11.25">
      <c r="H64" s="115"/>
    </row>
    <row r="65" spans="11:19" s="115" customFormat="1" ht="11.25"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1:19" s="115" customFormat="1" ht="11.25">
      <c r="K66" s="112"/>
      <c r="L66" s="112"/>
      <c r="M66" s="112"/>
      <c r="N66" s="112"/>
      <c r="O66" s="112"/>
      <c r="P66" s="112"/>
      <c r="Q66" s="112"/>
      <c r="R66" s="112"/>
      <c r="S66" s="112"/>
    </row>
    <row r="67" spans="11:19" s="115" customFormat="1" ht="11.25">
      <c r="K67" s="112"/>
      <c r="L67" s="112"/>
      <c r="M67" s="112"/>
      <c r="N67" s="112"/>
      <c r="O67" s="112"/>
      <c r="P67" s="112"/>
      <c r="Q67" s="112"/>
      <c r="R67" s="112"/>
      <c r="S67" s="112"/>
    </row>
    <row r="68" spans="11:19" s="115" customFormat="1" ht="11.25">
      <c r="K68" s="112"/>
      <c r="L68" s="112"/>
      <c r="M68" s="112"/>
      <c r="N68" s="112"/>
      <c r="O68" s="112"/>
      <c r="P68" s="112"/>
      <c r="Q68" s="112"/>
      <c r="R68" s="112"/>
      <c r="S68" s="112"/>
    </row>
    <row r="69" spans="11:19" s="115" customFormat="1" ht="11.25"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1:19" s="115" customFormat="1" ht="11.25"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1:19" s="115" customFormat="1" ht="11.25">
      <c r="K71" s="112"/>
      <c r="L71" s="112"/>
      <c r="M71" s="112"/>
      <c r="N71" s="112"/>
      <c r="O71" s="112"/>
      <c r="P71" s="112"/>
      <c r="Q71" s="112"/>
      <c r="R71" s="112"/>
      <c r="S71" s="112"/>
    </row>
    <row r="72" spans="11:19" s="115" customFormat="1" ht="11.25">
      <c r="K72" s="112"/>
      <c r="L72" s="112"/>
      <c r="M72" s="112"/>
      <c r="N72" s="112"/>
      <c r="O72" s="112"/>
      <c r="P72" s="112"/>
      <c r="Q72" s="112"/>
      <c r="R72" s="112"/>
      <c r="S72" s="112"/>
    </row>
    <row r="73" spans="11:19" s="115" customFormat="1" ht="11.25">
      <c r="K73" s="112"/>
      <c r="L73" s="112"/>
      <c r="M73" s="112"/>
      <c r="N73" s="112"/>
      <c r="O73" s="112"/>
      <c r="P73" s="112"/>
      <c r="Q73" s="112"/>
      <c r="R73" s="112"/>
      <c r="S73" s="112"/>
    </row>
    <row r="74" spans="11:19" s="115" customFormat="1" ht="11.25">
      <c r="K74" s="112"/>
      <c r="L74" s="112"/>
      <c r="M74" s="112"/>
      <c r="N74" s="112"/>
      <c r="O74" s="112"/>
      <c r="P74" s="112"/>
      <c r="Q74" s="112"/>
      <c r="R74" s="112"/>
      <c r="S74" s="112"/>
    </row>
    <row r="75" spans="11:19" s="115" customFormat="1" ht="11.25">
      <c r="K75" s="112"/>
      <c r="L75" s="112"/>
      <c r="M75" s="112"/>
      <c r="N75" s="112"/>
      <c r="O75" s="112"/>
      <c r="P75" s="112"/>
      <c r="Q75" s="112"/>
      <c r="R75" s="112"/>
      <c r="S75" s="112"/>
    </row>
    <row r="76" spans="11:19" s="115" customFormat="1" ht="11.25">
      <c r="K76" s="112"/>
      <c r="L76" s="112"/>
      <c r="M76" s="112"/>
      <c r="N76" s="112"/>
      <c r="O76" s="112"/>
      <c r="P76" s="112"/>
      <c r="Q76" s="112"/>
      <c r="R76" s="112"/>
      <c r="S76" s="112"/>
    </row>
    <row r="77" s="130" customFormat="1" ht="11.25"/>
    <row r="78" spans="11:17" ht="11.25">
      <c r="K78" s="167"/>
      <c r="L78" s="167"/>
      <c r="M78" s="167"/>
      <c r="N78" s="167"/>
      <c r="O78" s="167"/>
      <c r="P78" s="167"/>
      <c r="Q78" s="167"/>
    </row>
    <row r="79" spans="11:17" s="115" customFormat="1" ht="11.25">
      <c r="K79" s="112"/>
      <c r="L79" s="112"/>
      <c r="M79" s="112"/>
      <c r="N79" s="112"/>
      <c r="O79" s="112"/>
      <c r="P79" s="112"/>
      <c r="Q79" s="112"/>
    </row>
    <row r="80" spans="11:17" s="115" customFormat="1" ht="11.25">
      <c r="K80" s="112"/>
      <c r="L80" s="112"/>
      <c r="M80" s="112"/>
      <c r="N80" s="112"/>
      <c r="O80" s="112"/>
      <c r="P80" s="112"/>
      <c r="Q80" s="112"/>
    </row>
    <row r="81" spans="11:17" s="115" customFormat="1" ht="11.25">
      <c r="K81" s="112"/>
      <c r="L81" s="112"/>
      <c r="M81" s="112"/>
      <c r="N81" s="112"/>
      <c r="O81" s="112"/>
      <c r="P81" s="112"/>
      <c r="Q81" s="112"/>
    </row>
    <row r="82" spans="11:17" s="115" customFormat="1" ht="11.25">
      <c r="K82" s="112"/>
      <c r="L82" s="112"/>
      <c r="M82" s="112"/>
      <c r="N82" s="112"/>
      <c r="O82" s="112"/>
      <c r="P82" s="112"/>
      <c r="Q82" s="112"/>
    </row>
    <row r="83" spans="11:17" s="115" customFormat="1" ht="11.25">
      <c r="K83" s="112"/>
      <c r="L83" s="112"/>
      <c r="M83" s="112"/>
      <c r="N83" s="112"/>
      <c r="O83" s="112"/>
      <c r="P83" s="112"/>
      <c r="Q83" s="112"/>
    </row>
    <row r="84" spans="11:17" s="115" customFormat="1" ht="11.25">
      <c r="K84" s="112"/>
      <c r="L84" s="112"/>
      <c r="M84" s="112"/>
      <c r="N84" s="112"/>
      <c r="O84" s="112"/>
      <c r="P84" s="112"/>
      <c r="Q84" s="112"/>
    </row>
    <row r="85" spans="11:17" s="115" customFormat="1" ht="11.25">
      <c r="K85" s="112"/>
      <c r="L85" s="112"/>
      <c r="M85" s="112"/>
      <c r="N85" s="112"/>
      <c r="O85" s="112"/>
      <c r="P85" s="112"/>
      <c r="Q85" s="112"/>
    </row>
    <row r="86" spans="11:17" s="115" customFormat="1" ht="11.25">
      <c r="K86" s="112"/>
      <c r="L86" s="112"/>
      <c r="M86" s="112"/>
      <c r="N86" s="112"/>
      <c r="O86" s="112"/>
      <c r="P86" s="112"/>
      <c r="Q86" s="112"/>
    </row>
    <row r="87" spans="11:17" s="115" customFormat="1" ht="11.25">
      <c r="K87" s="112"/>
      <c r="L87" s="112"/>
      <c r="M87" s="112"/>
      <c r="N87" s="112"/>
      <c r="O87" s="112"/>
      <c r="P87" s="112"/>
      <c r="Q87" s="112"/>
    </row>
    <row r="88" spans="11:17" s="115" customFormat="1" ht="11.25">
      <c r="K88" s="112"/>
      <c r="L88" s="112"/>
      <c r="M88" s="112"/>
      <c r="N88" s="112"/>
      <c r="O88" s="112"/>
      <c r="P88" s="112"/>
      <c r="Q88" s="112"/>
    </row>
    <row r="89" spans="11:17" s="115" customFormat="1" ht="11.25">
      <c r="K89" s="112"/>
      <c r="L89" s="112"/>
      <c r="M89" s="112"/>
      <c r="N89" s="112"/>
      <c r="O89" s="112"/>
      <c r="P89" s="112"/>
      <c r="Q89" s="112"/>
    </row>
    <row r="90" spans="11:17" s="115" customFormat="1" ht="11.25">
      <c r="K90" s="112"/>
      <c r="L90" s="112"/>
      <c r="M90" s="112"/>
      <c r="N90" s="112"/>
      <c r="O90" s="112"/>
      <c r="P90" s="112"/>
      <c r="Q90" s="112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  <mergeCell ref="A18:E1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H103" sqref="H10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6" t="s">
        <v>31</v>
      </c>
      <c r="B1" s="317"/>
      <c r="C1" s="1"/>
      <c r="D1" s="1"/>
      <c r="E1" s="1"/>
      <c r="F1" s="1"/>
      <c r="G1" s="1"/>
      <c r="R1" s="95" t="s">
        <v>32</v>
      </c>
      <c r="S1" s="96" t="s">
        <v>33</v>
      </c>
      <c r="T1" s="96" t="s">
        <v>34</v>
      </c>
      <c r="U1" s="96" t="s">
        <v>35</v>
      </c>
      <c r="V1" s="96" t="s">
        <v>179</v>
      </c>
      <c r="W1" s="96" t="s">
        <v>36</v>
      </c>
      <c r="X1" s="96" t="s">
        <v>241</v>
      </c>
      <c r="Y1" s="97" t="s">
        <v>245</v>
      </c>
    </row>
    <row r="2" spans="1:25" s="5" customFormat="1" ht="12">
      <c r="A2" s="318"/>
      <c r="B2" s="318"/>
      <c r="C2" s="318"/>
      <c r="D2" s="18"/>
      <c r="E2" s="18"/>
      <c r="R2" s="70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1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0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1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1"/>
      <c r="F4" s="98"/>
      <c r="G4" s="328" t="s">
        <v>163</v>
      </c>
      <c r="R4" s="99" t="s">
        <v>37</v>
      </c>
      <c r="S4" s="100" t="s">
        <v>38</v>
      </c>
      <c r="T4" s="8">
        <v>2</v>
      </c>
      <c r="U4" s="100" t="s">
        <v>39</v>
      </c>
      <c r="V4" s="8" t="s">
        <v>209</v>
      </c>
      <c r="W4" s="8" t="s">
        <v>233</v>
      </c>
      <c r="X4" s="8" t="s">
        <v>237</v>
      </c>
      <c r="Y4" s="71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0"/>
      <c r="F5" s="101"/>
      <c r="G5" s="329"/>
      <c r="R5" s="99" t="s">
        <v>40</v>
      </c>
      <c r="S5" s="100" t="s">
        <v>41</v>
      </c>
      <c r="T5" s="8">
        <v>3</v>
      </c>
      <c r="U5" s="8"/>
      <c r="V5" s="8" t="s">
        <v>213</v>
      </c>
      <c r="W5" s="8" t="s">
        <v>17</v>
      </c>
      <c r="X5" s="8"/>
      <c r="Y5" s="71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0"/>
      <c r="F6" s="101"/>
      <c r="G6" s="329"/>
      <c r="R6" s="99" t="s">
        <v>43</v>
      </c>
      <c r="S6" s="100" t="s">
        <v>44</v>
      </c>
      <c r="T6" s="8">
        <v>4</v>
      </c>
      <c r="U6" s="8"/>
      <c r="V6" s="8" t="s">
        <v>172</v>
      </c>
      <c r="W6" s="8"/>
      <c r="X6" s="8"/>
      <c r="Y6" s="71"/>
    </row>
    <row r="7" spans="1:25" s="5" customFormat="1" ht="12.75" customHeight="1">
      <c r="A7" s="23" t="s">
        <v>6</v>
      </c>
      <c r="B7" s="9" t="s">
        <v>7</v>
      </c>
      <c r="C7" s="3"/>
      <c r="D7" s="3"/>
      <c r="E7" s="80"/>
      <c r="F7" s="101"/>
      <c r="G7" s="329"/>
      <c r="R7" s="99" t="s">
        <v>45</v>
      </c>
      <c r="S7" s="100" t="s">
        <v>46</v>
      </c>
      <c r="T7" s="8">
        <v>5</v>
      </c>
      <c r="U7" s="8"/>
      <c r="V7" s="8" t="s">
        <v>214</v>
      </c>
      <c r="W7" s="8"/>
      <c r="X7" s="8"/>
      <c r="Y7" s="71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0"/>
      <c r="F8" s="101"/>
      <c r="G8" s="329"/>
      <c r="R8" s="99" t="s">
        <v>47</v>
      </c>
      <c r="S8" s="100" t="s">
        <v>48</v>
      </c>
      <c r="T8" s="8"/>
      <c r="U8" s="8"/>
      <c r="V8" s="8" t="s">
        <v>173</v>
      </c>
      <c r="W8" s="8"/>
      <c r="X8" s="8"/>
      <c r="Y8" s="71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0"/>
      <c r="F9" s="101"/>
      <c r="G9" s="329"/>
      <c r="H9" s="320" t="s">
        <v>254</v>
      </c>
      <c r="I9" s="321"/>
      <c r="R9" s="99" t="s">
        <v>49</v>
      </c>
      <c r="S9" s="8"/>
      <c r="T9" s="8"/>
      <c r="U9" s="8"/>
      <c r="V9" s="8" t="s">
        <v>174</v>
      </c>
      <c r="W9" s="8"/>
      <c r="X9" s="8"/>
      <c r="Y9" s="71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0"/>
      <c r="F10" s="101"/>
      <c r="G10" s="329"/>
      <c r="H10" s="322"/>
      <c r="I10" s="323"/>
      <c r="R10" s="99" t="s">
        <v>52</v>
      </c>
      <c r="S10" s="8"/>
      <c r="T10" s="8"/>
      <c r="U10" s="8"/>
      <c r="V10" s="8" t="s">
        <v>175</v>
      </c>
      <c r="W10" s="8"/>
      <c r="X10" s="8"/>
      <c r="Y10" s="71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0"/>
      <c r="F11" s="101"/>
      <c r="G11" s="329"/>
      <c r="H11" s="322"/>
      <c r="I11" s="323"/>
      <c r="R11" s="99" t="s">
        <v>55</v>
      </c>
      <c r="S11" s="8"/>
      <c r="T11" s="8"/>
      <c r="U11" s="8"/>
      <c r="V11" s="8" t="s">
        <v>176</v>
      </c>
      <c r="W11" s="8"/>
      <c r="X11" s="8"/>
      <c r="Y11" s="71"/>
    </row>
    <row r="12" spans="1:25" s="5" customFormat="1" ht="12.75">
      <c r="A12" s="23" t="s">
        <v>59</v>
      </c>
      <c r="B12" s="9" t="s">
        <v>74</v>
      </c>
      <c r="C12" s="3"/>
      <c r="D12" s="3"/>
      <c r="E12" s="80"/>
      <c r="F12" s="101"/>
      <c r="G12" s="329"/>
      <c r="H12" s="322"/>
      <c r="I12" s="323"/>
      <c r="R12" s="99" t="s">
        <v>56</v>
      </c>
      <c r="S12" s="8"/>
      <c r="T12" s="8"/>
      <c r="U12" s="8"/>
      <c r="V12" s="8" t="s">
        <v>177</v>
      </c>
      <c r="W12" s="8"/>
      <c r="X12" s="8"/>
      <c r="Y12" s="71"/>
    </row>
    <row r="13" spans="1:25" s="5" customFormat="1" ht="12.75">
      <c r="A13" s="25" t="s">
        <v>61</v>
      </c>
      <c r="B13" s="17" t="s">
        <v>62</v>
      </c>
      <c r="C13" s="26"/>
      <c r="D13" s="26"/>
      <c r="E13" s="82"/>
      <c r="F13" s="102"/>
      <c r="G13" s="330"/>
      <c r="H13" s="324"/>
      <c r="I13" s="325"/>
      <c r="R13" s="99" t="s">
        <v>58</v>
      </c>
      <c r="S13" s="8"/>
      <c r="T13" s="8"/>
      <c r="U13" s="8"/>
      <c r="V13" s="8" t="s">
        <v>215</v>
      </c>
      <c r="W13" s="8"/>
      <c r="X13" s="8"/>
      <c r="Y13" s="71"/>
    </row>
    <row r="14" spans="1:25" s="5" customFormat="1" ht="12.75">
      <c r="A14" s="23" t="s">
        <v>249</v>
      </c>
      <c r="B14" s="9" t="s">
        <v>257</v>
      </c>
      <c r="C14" s="3"/>
      <c r="D14" s="3"/>
      <c r="E14" s="80"/>
      <c r="F14" s="98"/>
      <c r="G14" s="328" t="s">
        <v>180</v>
      </c>
      <c r="R14" s="99" t="s">
        <v>60</v>
      </c>
      <c r="S14" s="8"/>
      <c r="T14" s="8"/>
      <c r="U14" s="8"/>
      <c r="V14" s="8"/>
      <c r="W14" s="8"/>
      <c r="X14" s="8"/>
      <c r="Y14" s="71"/>
    </row>
    <row r="15" spans="1:25" s="5" customFormat="1" ht="12.75">
      <c r="A15" s="23" t="s">
        <v>247</v>
      </c>
      <c r="B15" s="9" t="s">
        <v>258</v>
      </c>
      <c r="C15" s="3"/>
      <c r="D15" s="3"/>
      <c r="E15" s="80"/>
      <c r="F15" s="101"/>
      <c r="G15" s="329"/>
      <c r="R15" s="99" t="s">
        <v>63</v>
      </c>
      <c r="S15" s="8"/>
      <c r="T15" s="8"/>
      <c r="U15" s="8"/>
      <c r="V15" s="8"/>
      <c r="W15" s="8"/>
      <c r="X15" s="8"/>
      <c r="Y15" s="71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0"/>
      <c r="F16" s="101"/>
      <c r="G16" s="329"/>
      <c r="R16" s="99" t="s">
        <v>64</v>
      </c>
      <c r="S16" s="103"/>
      <c r="T16" s="103"/>
      <c r="U16" s="103"/>
      <c r="V16" s="103"/>
      <c r="W16" s="103"/>
      <c r="X16" s="103"/>
      <c r="Y16" s="104"/>
    </row>
    <row r="17" spans="1:25" s="5" customFormat="1" ht="12.75">
      <c r="A17" s="23" t="s">
        <v>248</v>
      </c>
      <c r="B17" s="9" t="s">
        <v>260</v>
      </c>
      <c r="C17" s="3"/>
      <c r="D17" s="3"/>
      <c r="E17" s="80"/>
      <c r="F17" s="101"/>
      <c r="G17" s="329"/>
      <c r="R17" s="99" t="s">
        <v>65</v>
      </c>
      <c r="S17" s="105"/>
      <c r="T17" s="105"/>
      <c r="U17" s="105"/>
      <c r="V17" s="105"/>
      <c r="W17" s="105"/>
      <c r="X17" s="105"/>
      <c r="Y17" s="106"/>
    </row>
    <row r="18" spans="1:25" s="5" customFormat="1" ht="12.75">
      <c r="A18" s="23" t="s">
        <v>154</v>
      </c>
      <c r="B18" s="2" t="s">
        <v>160</v>
      </c>
      <c r="C18" s="3"/>
      <c r="D18" s="3"/>
      <c r="E18" s="80"/>
      <c r="F18" s="101"/>
      <c r="G18" s="329"/>
      <c r="R18" s="99" t="s">
        <v>66</v>
      </c>
      <c r="S18" s="8"/>
      <c r="T18" s="8"/>
      <c r="U18" s="8"/>
      <c r="V18" s="8"/>
      <c r="W18" s="8"/>
      <c r="X18" s="8"/>
      <c r="Y18" s="71"/>
    </row>
    <row r="19" spans="1:25" s="5" customFormat="1" ht="12.75">
      <c r="A19" s="25" t="s">
        <v>73</v>
      </c>
      <c r="B19" s="17" t="s">
        <v>205</v>
      </c>
      <c r="C19" s="26"/>
      <c r="D19" s="26"/>
      <c r="E19" s="82"/>
      <c r="F19" s="102"/>
      <c r="G19" s="330"/>
      <c r="R19" s="99" t="s">
        <v>67</v>
      </c>
      <c r="S19" s="8"/>
      <c r="T19" s="8"/>
      <c r="U19" s="8"/>
      <c r="V19" s="8"/>
      <c r="W19" s="8"/>
      <c r="X19" s="8"/>
      <c r="Y19" s="71"/>
    </row>
    <row r="20" spans="18:25" s="5" customFormat="1" ht="12.75">
      <c r="R20" s="99" t="s">
        <v>68</v>
      </c>
      <c r="S20" s="107"/>
      <c r="T20" s="107"/>
      <c r="U20" s="107"/>
      <c r="V20" s="107"/>
      <c r="W20" s="107"/>
      <c r="X20" s="107"/>
      <c r="Y20" s="108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8" t="s">
        <v>5</v>
      </c>
      <c r="L21" s="38" t="s">
        <v>5</v>
      </c>
      <c r="M21" s="38" t="s">
        <v>5</v>
      </c>
      <c r="N21" s="38" t="s">
        <v>5</v>
      </c>
      <c r="O21" s="38" t="s">
        <v>5</v>
      </c>
      <c r="P21" s="38" t="s">
        <v>5</v>
      </c>
      <c r="R21" s="99" t="s">
        <v>69</v>
      </c>
      <c r="S21" s="107"/>
      <c r="T21" s="107"/>
      <c r="U21" s="107"/>
      <c r="V21" s="107"/>
      <c r="W21" s="107"/>
      <c r="X21" s="107"/>
      <c r="Y21" s="108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99" t="s">
        <v>70</v>
      </c>
      <c r="S22" s="107"/>
      <c r="T22" s="107"/>
      <c r="U22" s="107"/>
      <c r="V22" s="107"/>
      <c r="W22" s="107"/>
      <c r="X22" s="107"/>
      <c r="Y22" s="108"/>
    </row>
    <row r="23" spans="1:25" s="15" customFormat="1" ht="14.25">
      <c r="A23" s="16" t="s">
        <v>66</v>
      </c>
      <c r="B23" s="232">
        <v>5218450</v>
      </c>
      <c r="C23" s="232" t="s">
        <v>273</v>
      </c>
      <c r="D23" s="232" t="s">
        <v>274</v>
      </c>
      <c r="E23" s="232" t="s">
        <v>275</v>
      </c>
      <c r="F23" s="233" t="s">
        <v>276</v>
      </c>
      <c r="G23" s="232">
        <v>396914</v>
      </c>
      <c r="H23" s="232">
        <v>1764211</v>
      </c>
      <c r="I23" s="16">
        <v>1520</v>
      </c>
      <c r="J23" s="16" t="s">
        <v>38</v>
      </c>
      <c r="K23" s="331">
        <v>396781</v>
      </c>
      <c r="L23" s="331">
        <v>1764166</v>
      </c>
      <c r="M23" s="331">
        <v>396840</v>
      </c>
      <c r="N23" s="331">
        <v>1764228</v>
      </c>
      <c r="O23" s="43">
        <v>15</v>
      </c>
      <c r="P23" s="43">
        <v>180</v>
      </c>
      <c r="R23" s="99" t="s">
        <v>71</v>
      </c>
      <c r="S23" s="72"/>
      <c r="T23" s="72"/>
      <c r="U23" s="72"/>
      <c r="V23" s="72"/>
      <c r="W23" s="72"/>
      <c r="X23" s="72"/>
      <c r="Y23" s="73"/>
    </row>
    <row r="24" spans="1:25" s="5" customFormat="1" ht="16.5" thickBot="1">
      <c r="A24" s="1"/>
      <c r="B24" s="1"/>
      <c r="C24" s="1"/>
      <c r="D24" s="1"/>
      <c r="E24" s="1"/>
      <c r="F24" s="28"/>
      <c r="G24" s="234">
        <v>442897.455</v>
      </c>
      <c r="H24" s="234">
        <v>6199865.217</v>
      </c>
      <c r="K24" s="94">
        <v>442764</v>
      </c>
      <c r="L24" s="94">
        <v>6199821</v>
      </c>
      <c r="M24" s="94">
        <v>442824</v>
      </c>
      <c r="N24" s="94">
        <v>6199883</v>
      </c>
      <c r="R24" s="99" t="s">
        <v>72</v>
      </c>
      <c r="S24" s="72"/>
      <c r="T24" s="72"/>
      <c r="U24" s="72"/>
      <c r="V24" s="72"/>
      <c r="W24" s="72"/>
      <c r="X24" s="72"/>
      <c r="Y24" s="73"/>
    </row>
    <row r="25" spans="1:25" s="5" customFormat="1" ht="16.5" thickBot="1">
      <c r="A25" s="316" t="s">
        <v>185</v>
      </c>
      <c r="B25" s="319"/>
      <c r="C25" s="317"/>
      <c r="D25" s="1"/>
      <c r="E25" s="1"/>
      <c r="F25" s="28"/>
      <c r="R25" s="74" t="s">
        <v>132</v>
      </c>
      <c r="S25" s="72"/>
      <c r="T25" s="72"/>
      <c r="U25" s="72"/>
      <c r="V25" s="72"/>
      <c r="W25" s="72"/>
      <c r="X25" s="72"/>
      <c r="Y25" s="73"/>
    </row>
    <row r="26" spans="11:25" ht="12.75">
      <c r="K26" s="5"/>
      <c r="L26" s="5"/>
      <c r="R26" s="74" t="s">
        <v>133</v>
      </c>
      <c r="S26" s="72"/>
      <c r="T26" s="72"/>
      <c r="U26" s="72"/>
      <c r="V26" s="72"/>
      <c r="W26" s="72"/>
      <c r="X26" s="72"/>
      <c r="Y26" s="73"/>
    </row>
    <row r="27" spans="1:25" ht="12.75">
      <c r="A27" s="2" t="s">
        <v>1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4" t="s">
        <v>134</v>
      </c>
      <c r="S27" s="72"/>
      <c r="T27" s="72"/>
      <c r="U27" s="72"/>
      <c r="V27" s="72"/>
      <c r="W27" s="72"/>
      <c r="X27" s="72"/>
      <c r="Y27" s="73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29"/>
      <c r="I28" s="29"/>
      <c r="R28" s="75" t="s">
        <v>135</v>
      </c>
      <c r="S28" s="76"/>
      <c r="T28" s="76"/>
      <c r="U28" s="76"/>
      <c r="V28" s="76"/>
      <c r="W28" s="76"/>
      <c r="X28" s="88"/>
      <c r="Y28" s="87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29"/>
      <c r="I29" s="29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6" t="s">
        <v>143</v>
      </c>
      <c r="H32" s="319"/>
      <c r="I32" s="319"/>
      <c r="J32" s="317"/>
      <c r="V32" s="22"/>
      <c r="W32" s="22"/>
    </row>
    <row r="33" spans="1:21" ht="12.75">
      <c r="A33" s="25" t="s">
        <v>252</v>
      </c>
      <c r="B33" s="79" t="s">
        <v>253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1</v>
      </c>
      <c r="I34" s="30"/>
      <c r="J34" s="30"/>
      <c r="U34" s="6"/>
    </row>
    <row r="35" spans="6:21" ht="12.75">
      <c r="F35" s="6"/>
      <c r="G35" s="6"/>
      <c r="H35" s="35" t="s">
        <v>75</v>
      </c>
      <c r="I35" s="36" t="s">
        <v>76</v>
      </c>
      <c r="J35" s="89"/>
      <c r="U35" s="6"/>
    </row>
    <row r="36" spans="6:21" ht="12.75">
      <c r="F36" s="22"/>
      <c r="G36" s="22"/>
      <c r="H36" s="35" t="s">
        <v>224</v>
      </c>
      <c r="I36" s="36" t="s">
        <v>246</v>
      </c>
      <c r="J36" s="36"/>
      <c r="K36" s="90"/>
      <c r="L36" s="91"/>
      <c r="P36" s="83"/>
      <c r="Q36" s="83"/>
      <c r="R36" s="6"/>
      <c r="S36" s="6"/>
      <c r="T36" s="6"/>
      <c r="U36" s="6"/>
    </row>
    <row r="37" spans="1:21" ht="12.75">
      <c r="A37" s="37"/>
      <c r="B37" s="37"/>
      <c r="C37" s="37"/>
      <c r="D37" s="10" t="s">
        <v>5</v>
      </c>
      <c r="E37" s="38" t="s">
        <v>5</v>
      </c>
      <c r="F37" s="39"/>
      <c r="G37" s="22"/>
      <c r="H37" s="10" t="s">
        <v>5</v>
      </c>
      <c r="I37" s="57" t="s">
        <v>95</v>
      </c>
      <c r="R37" s="83"/>
      <c r="S37" s="83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0" t="s">
        <v>75</v>
      </c>
      <c r="I38" s="40" t="s">
        <v>224</v>
      </c>
      <c r="R38" s="83"/>
      <c r="S38" s="83"/>
      <c r="T38" s="6"/>
      <c r="U38" s="6"/>
    </row>
    <row r="39" spans="1:21" ht="14.25">
      <c r="A39" s="92">
        <f>B23</f>
        <v>5218450</v>
      </c>
      <c r="B39" s="92" t="str">
        <f>C23</f>
        <v>Gave de Cauterets</v>
      </c>
      <c r="C39" s="109" t="str">
        <f>D23</f>
        <v>Pont d'Espagne</v>
      </c>
      <c r="D39" s="42">
        <v>41200</v>
      </c>
      <c r="E39" s="43">
        <v>14</v>
      </c>
      <c r="F39" s="44" t="s">
        <v>164</v>
      </c>
      <c r="G39" s="86" t="s">
        <v>178</v>
      </c>
      <c r="H39" s="84">
        <v>3</v>
      </c>
      <c r="I39" s="84" t="s">
        <v>226</v>
      </c>
      <c r="R39" s="83"/>
      <c r="S39" s="83"/>
      <c r="T39" s="6"/>
      <c r="U39" s="6"/>
    </row>
    <row r="40" spans="1:21" ht="14.25">
      <c r="A40" s="11" t="s">
        <v>271</v>
      </c>
      <c r="B40" s="66"/>
      <c r="C40" s="66"/>
      <c r="D40" s="67"/>
      <c r="E40" s="66"/>
      <c r="F40" s="44" t="s">
        <v>165</v>
      </c>
      <c r="G40" s="86" t="s">
        <v>171</v>
      </c>
      <c r="H40" s="84"/>
      <c r="I40" s="84"/>
      <c r="R40" s="83"/>
      <c r="S40" s="83"/>
      <c r="T40" s="6"/>
      <c r="U40" s="6"/>
    </row>
    <row r="41" spans="1:21" ht="14.25">
      <c r="A41" s="250"/>
      <c r="B41" s="251"/>
      <c r="C41" s="251"/>
      <c r="D41" s="251"/>
      <c r="E41" s="252"/>
      <c r="F41" s="44" t="s">
        <v>220</v>
      </c>
      <c r="G41" s="86" t="s">
        <v>209</v>
      </c>
      <c r="H41" s="84"/>
      <c r="I41" s="84"/>
      <c r="R41" s="83"/>
      <c r="S41" s="83"/>
      <c r="T41" s="6"/>
      <c r="U41" s="6"/>
    </row>
    <row r="42" spans="1:21" ht="14.25">
      <c r="A42" s="66"/>
      <c r="B42" s="66"/>
      <c r="C42" s="66"/>
      <c r="D42" s="67"/>
      <c r="E42" s="66"/>
      <c r="F42" s="44" t="s">
        <v>221</v>
      </c>
      <c r="G42" s="86" t="s">
        <v>213</v>
      </c>
      <c r="H42" s="84"/>
      <c r="I42" s="84"/>
      <c r="R42" s="83"/>
      <c r="S42" s="83"/>
      <c r="T42" s="6"/>
      <c r="U42" s="6"/>
    </row>
    <row r="43" spans="1:21" ht="14.25">
      <c r="A43" s="66"/>
      <c r="B43" s="66"/>
      <c r="C43" s="66"/>
      <c r="D43" s="67"/>
      <c r="E43" s="66"/>
      <c r="F43" s="44" t="s">
        <v>200</v>
      </c>
      <c r="G43" s="86" t="s">
        <v>172</v>
      </c>
      <c r="H43" s="84">
        <v>40</v>
      </c>
      <c r="I43" s="84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6"/>
      <c r="B44" s="66"/>
      <c r="C44" s="66"/>
      <c r="D44" s="67"/>
      <c r="E44" s="66"/>
      <c r="F44" s="44" t="s">
        <v>222</v>
      </c>
      <c r="G44" s="86" t="s">
        <v>214</v>
      </c>
      <c r="H44" s="84">
        <v>44</v>
      </c>
      <c r="I44" s="84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6"/>
      <c r="B45" s="66"/>
      <c r="C45" s="66"/>
      <c r="D45" s="67"/>
      <c r="E45" s="66"/>
      <c r="F45" s="44" t="s">
        <v>166</v>
      </c>
      <c r="G45" s="86" t="s">
        <v>173</v>
      </c>
      <c r="H45" s="84">
        <v>4</v>
      </c>
      <c r="I45" s="84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6"/>
      <c r="B46" s="66"/>
      <c r="C46" s="66"/>
      <c r="D46" s="67"/>
      <c r="E46" s="66"/>
      <c r="F46" s="44" t="s">
        <v>167</v>
      </c>
      <c r="G46" s="86" t="s">
        <v>174</v>
      </c>
      <c r="H46" s="84">
        <v>1</v>
      </c>
      <c r="I46" s="84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6"/>
      <c r="B47" s="66"/>
      <c r="C47" s="66"/>
      <c r="D47" s="67"/>
      <c r="E47" s="66"/>
      <c r="F47" s="44" t="s">
        <v>168</v>
      </c>
      <c r="G47" s="86" t="s">
        <v>175</v>
      </c>
      <c r="H47" s="84"/>
      <c r="I47" s="84"/>
    </row>
    <row r="48" spans="1:19" s="5" customFormat="1" ht="14.25">
      <c r="A48" s="66"/>
      <c r="B48" s="66"/>
      <c r="C48" s="66"/>
      <c r="D48" s="67"/>
      <c r="E48" s="66"/>
      <c r="F48" s="44" t="s">
        <v>169</v>
      </c>
      <c r="G48" s="86" t="s">
        <v>176</v>
      </c>
      <c r="H48" s="84">
        <v>1</v>
      </c>
      <c r="I48" s="84" t="s">
        <v>226</v>
      </c>
      <c r="O48" s="22"/>
      <c r="P48" s="22"/>
      <c r="Q48" s="22"/>
      <c r="R48" s="83"/>
      <c r="S48" s="83"/>
    </row>
    <row r="49" spans="1:19" s="5" customFormat="1" ht="14.25">
      <c r="A49" s="66"/>
      <c r="B49" s="66"/>
      <c r="C49" s="66"/>
      <c r="D49" s="67"/>
      <c r="E49" s="66"/>
      <c r="F49" s="44" t="s">
        <v>170</v>
      </c>
      <c r="G49" s="86" t="s">
        <v>177</v>
      </c>
      <c r="H49" s="84"/>
      <c r="I49" s="84"/>
      <c r="M49" s="22"/>
      <c r="N49" s="22"/>
      <c r="O49" s="22"/>
      <c r="P49" s="22"/>
      <c r="Q49" s="22"/>
      <c r="R49" s="83"/>
      <c r="S49" s="83"/>
    </row>
    <row r="50" spans="1:19" s="5" customFormat="1" ht="14.25">
      <c r="A50" s="66"/>
      <c r="B50" s="66"/>
      <c r="C50" s="66"/>
      <c r="D50" s="67"/>
      <c r="E50" s="66"/>
      <c r="F50" s="44" t="s">
        <v>223</v>
      </c>
      <c r="G50" s="86" t="s">
        <v>215</v>
      </c>
      <c r="H50" s="84">
        <v>7</v>
      </c>
      <c r="I50" s="84" t="s">
        <v>225</v>
      </c>
      <c r="M50" s="22"/>
      <c r="N50" s="22"/>
      <c r="O50" s="22"/>
      <c r="P50" s="22"/>
      <c r="Q50" s="22"/>
      <c r="R50" s="83"/>
      <c r="S50" s="83"/>
    </row>
    <row r="51" spans="1:22" s="5" customFormat="1" ht="16.5" thickBot="1">
      <c r="A51" s="1"/>
      <c r="B51" s="1"/>
      <c r="C51" s="1"/>
      <c r="D51" s="1"/>
      <c r="E51" s="1"/>
      <c r="F51" s="45" t="s">
        <v>77</v>
      </c>
      <c r="G51" s="45"/>
      <c r="H51" s="85">
        <f>SUM(H39:H50)/100</f>
        <v>1</v>
      </c>
      <c r="N51" s="22"/>
      <c r="O51" s="22"/>
      <c r="P51" s="22"/>
      <c r="Q51" s="22"/>
      <c r="R51" s="22"/>
      <c r="S51" s="22"/>
      <c r="T51" s="83"/>
      <c r="U51" s="83"/>
      <c r="V51" s="6"/>
    </row>
    <row r="52" spans="1:21" ht="16.5" thickBot="1">
      <c r="A52" s="316" t="s">
        <v>78</v>
      </c>
      <c r="B52" s="319"/>
      <c r="C52" s="319"/>
      <c r="D52" s="319"/>
      <c r="E52" s="317"/>
      <c r="F52" s="28"/>
      <c r="G52" s="46"/>
      <c r="T52" s="83"/>
      <c r="U52" s="83"/>
    </row>
    <row r="53" spans="7:21" ht="12.75">
      <c r="G53" s="47"/>
      <c r="T53" s="83"/>
      <c r="U53" s="83"/>
    </row>
    <row r="54" spans="1:21" ht="12.75">
      <c r="A54" s="2" t="s">
        <v>1</v>
      </c>
      <c r="B54" s="30"/>
      <c r="C54" s="30"/>
      <c r="D54" s="30"/>
      <c r="E54" s="48"/>
      <c r="F54" s="49"/>
      <c r="G54" s="47"/>
      <c r="T54" s="83"/>
      <c r="U54" s="83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0"/>
      <c r="T55" s="83"/>
      <c r="U55" s="83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0"/>
      <c r="T56" s="83"/>
      <c r="U56" s="83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1" t="s">
        <v>82</v>
      </c>
      <c r="I57" s="51" t="s">
        <v>14</v>
      </c>
      <c r="J57" s="51" t="s">
        <v>156</v>
      </c>
      <c r="T57" s="83"/>
      <c r="U57" s="83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2" t="s">
        <v>85</v>
      </c>
      <c r="I58" s="52" t="s">
        <v>17</v>
      </c>
      <c r="J58" s="52" t="s">
        <v>151</v>
      </c>
      <c r="T58" s="83"/>
      <c r="U58" s="83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3" t="s">
        <v>88</v>
      </c>
      <c r="I59" s="53" t="s">
        <v>16</v>
      </c>
      <c r="J59" s="53" t="s">
        <v>148</v>
      </c>
      <c r="T59" s="83"/>
      <c r="U59" s="83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3" t="s">
        <v>90</v>
      </c>
      <c r="I60" s="53" t="s">
        <v>15</v>
      </c>
      <c r="J60" s="53" t="s">
        <v>146</v>
      </c>
      <c r="P60" s="29"/>
      <c r="Q60" s="29"/>
      <c r="R60" s="29"/>
      <c r="S60" s="29"/>
      <c r="T60" s="29"/>
      <c r="U60" s="29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4"/>
      <c r="H61" s="55" t="s">
        <v>243</v>
      </c>
      <c r="I61" s="55" t="s">
        <v>233</v>
      </c>
      <c r="J61" s="55" t="s">
        <v>145</v>
      </c>
      <c r="O61" s="29"/>
      <c r="T61" s="83"/>
      <c r="U61" s="83"/>
    </row>
    <row r="62" spans="1:21" ht="12.75">
      <c r="A62" s="25" t="s">
        <v>93</v>
      </c>
      <c r="B62" s="17" t="s">
        <v>94</v>
      </c>
      <c r="C62" s="34"/>
      <c r="D62" s="34"/>
      <c r="E62" s="26"/>
      <c r="F62" s="27"/>
      <c r="G62" s="54"/>
      <c r="H62" s="29"/>
      <c r="T62" s="83"/>
      <c r="U62" s="83"/>
    </row>
    <row r="63" spans="5:22" ht="12.75">
      <c r="E63" s="56"/>
      <c r="F63" s="22"/>
      <c r="H63" s="29"/>
      <c r="T63" s="83"/>
      <c r="U63" s="83"/>
      <c r="V63" s="29"/>
    </row>
    <row r="64" spans="3:22" s="29" customFormat="1" ht="12.75">
      <c r="C64" s="39"/>
      <c r="D64" s="10" t="s">
        <v>5</v>
      </c>
      <c r="E64" s="10" t="s">
        <v>5</v>
      </c>
      <c r="F64" s="10" t="s">
        <v>5</v>
      </c>
      <c r="G64" s="57" t="s">
        <v>95</v>
      </c>
      <c r="H64" s="57" t="s">
        <v>95</v>
      </c>
      <c r="I64" s="57" t="s">
        <v>95</v>
      </c>
      <c r="J64" s="57" t="s">
        <v>95</v>
      </c>
      <c r="K64" s="57" t="s">
        <v>95</v>
      </c>
      <c r="O64" s="22"/>
      <c r="P64" s="22"/>
      <c r="Q64" s="22"/>
      <c r="R64" s="22"/>
      <c r="S64" s="22"/>
      <c r="T64" s="83"/>
      <c r="U64" s="83"/>
      <c r="V64" s="6"/>
    </row>
    <row r="65" spans="1:21" ht="12.75">
      <c r="A65" s="11" t="s">
        <v>2</v>
      </c>
      <c r="B65" s="11" t="s">
        <v>8</v>
      </c>
      <c r="C65" s="58" t="s">
        <v>96</v>
      </c>
      <c r="D65" s="58" t="s">
        <v>141</v>
      </c>
      <c r="E65" s="58" t="s">
        <v>80</v>
      </c>
      <c r="F65" s="58" t="s">
        <v>234</v>
      </c>
      <c r="G65" s="58" t="s">
        <v>83</v>
      </c>
      <c r="H65" s="58" t="s">
        <v>232</v>
      </c>
      <c r="I65" s="58" t="s">
        <v>89</v>
      </c>
      <c r="J65" s="58" t="s">
        <v>91</v>
      </c>
      <c r="K65" s="58" t="s">
        <v>93</v>
      </c>
      <c r="T65" s="83"/>
      <c r="U65" s="83"/>
    </row>
    <row r="66" spans="1:21" ht="14.25">
      <c r="A66" s="41">
        <f>A39</f>
        <v>5218450</v>
      </c>
      <c r="B66" s="59">
        <f>D39</f>
        <v>41200</v>
      </c>
      <c r="C66" s="60" t="s">
        <v>97</v>
      </c>
      <c r="D66" s="43" t="s">
        <v>178</v>
      </c>
      <c r="E66" s="43" t="s">
        <v>17</v>
      </c>
      <c r="F66" s="43" t="s">
        <v>235</v>
      </c>
      <c r="G66" s="43">
        <v>15</v>
      </c>
      <c r="H66" s="84"/>
      <c r="I66" s="84"/>
      <c r="J66" s="84"/>
      <c r="K66" s="84"/>
      <c r="T66" s="83"/>
      <c r="U66" s="83"/>
    </row>
    <row r="67" spans="1:21" ht="14.25">
      <c r="A67" s="68">
        <f>+A$66</f>
        <v>5218450</v>
      </c>
      <c r="B67" s="69">
        <f>+B$66</f>
        <v>41200</v>
      </c>
      <c r="C67" s="60" t="s">
        <v>98</v>
      </c>
      <c r="D67" s="43" t="s">
        <v>173</v>
      </c>
      <c r="E67" s="43" t="s">
        <v>16</v>
      </c>
      <c r="F67" s="43" t="s">
        <v>235</v>
      </c>
      <c r="G67" s="43">
        <v>20</v>
      </c>
      <c r="H67" s="84"/>
      <c r="I67" s="84"/>
      <c r="J67" s="84"/>
      <c r="K67" s="84"/>
      <c r="T67" s="83"/>
      <c r="U67" s="83"/>
    </row>
    <row r="68" spans="1:21" ht="14.25">
      <c r="A68" s="68">
        <f aca="true" t="shared" si="0" ref="A68:A77">+A$66</f>
        <v>5218450</v>
      </c>
      <c r="B68" s="69">
        <f aca="true" t="shared" si="1" ref="B68:B77">+B$66</f>
        <v>41200</v>
      </c>
      <c r="C68" s="60" t="s">
        <v>99</v>
      </c>
      <c r="D68" s="43" t="s">
        <v>174</v>
      </c>
      <c r="E68" s="43" t="s">
        <v>17</v>
      </c>
      <c r="F68" s="43" t="s">
        <v>235</v>
      </c>
      <c r="G68" s="43">
        <v>15</v>
      </c>
      <c r="H68" s="84"/>
      <c r="I68" s="84"/>
      <c r="J68" s="84"/>
      <c r="K68" s="84"/>
      <c r="T68" s="83"/>
      <c r="U68" s="83"/>
    </row>
    <row r="69" spans="1:21" ht="14.25">
      <c r="A69" s="68">
        <f t="shared" si="0"/>
        <v>5218450</v>
      </c>
      <c r="B69" s="69">
        <f t="shared" si="1"/>
        <v>41200</v>
      </c>
      <c r="C69" s="60" t="s">
        <v>100</v>
      </c>
      <c r="D69" s="43" t="s">
        <v>176</v>
      </c>
      <c r="E69" s="43" t="s">
        <v>17</v>
      </c>
      <c r="F69" s="43" t="s">
        <v>235</v>
      </c>
      <c r="G69" s="43">
        <v>15</v>
      </c>
      <c r="H69" s="84"/>
      <c r="I69" s="84"/>
      <c r="J69" s="84"/>
      <c r="K69" s="84"/>
      <c r="T69" s="83"/>
      <c r="U69" s="83"/>
    </row>
    <row r="70" spans="1:21" ht="14.25">
      <c r="A70" s="68">
        <f t="shared" si="0"/>
        <v>5218450</v>
      </c>
      <c r="B70" s="69">
        <f t="shared" si="1"/>
        <v>41200</v>
      </c>
      <c r="C70" s="60" t="s">
        <v>101</v>
      </c>
      <c r="D70" s="43" t="s">
        <v>172</v>
      </c>
      <c r="E70" s="43" t="s">
        <v>15</v>
      </c>
      <c r="F70" s="43" t="s">
        <v>236</v>
      </c>
      <c r="G70" s="43">
        <v>20</v>
      </c>
      <c r="H70" s="84"/>
      <c r="I70" s="84"/>
      <c r="J70" s="84"/>
      <c r="K70" s="84"/>
      <c r="T70" s="83"/>
      <c r="U70" s="83"/>
    </row>
    <row r="71" spans="1:21" ht="14.25">
      <c r="A71" s="68">
        <f t="shared" si="0"/>
        <v>5218450</v>
      </c>
      <c r="B71" s="69">
        <f t="shared" si="1"/>
        <v>41200</v>
      </c>
      <c r="C71" s="60" t="s">
        <v>102</v>
      </c>
      <c r="D71" s="43" t="s">
        <v>214</v>
      </c>
      <c r="E71" s="43" t="s">
        <v>15</v>
      </c>
      <c r="F71" s="43" t="s">
        <v>236</v>
      </c>
      <c r="G71" s="43">
        <v>20</v>
      </c>
      <c r="H71" s="84"/>
      <c r="I71" s="84"/>
      <c r="J71" s="84"/>
      <c r="K71" s="84"/>
      <c r="T71" s="83"/>
      <c r="U71" s="83"/>
    </row>
    <row r="72" spans="1:21" ht="14.25">
      <c r="A72" s="68">
        <f t="shared" si="0"/>
        <v>5218450</v>
      </c>
      <c r="B72" s="69">
        <f t="shared" si="1"/>
        <v>41200</v>
      </c>
      <c r="C72" s="60" t="s">
        <v>103</v>
      </c>
      <c r="D72" s="43" t="s">
        <v>215</v>
      </c>
      <c r="E72" s="43" t="s">
        <v>15</v>
      </c>
      <c r="F72" s="43" t="s">
        <v>236</v>
      </c>
      <c r="G72" s="43">
        <v>30</v>
      </c>
      <c r="H72" s="84"/>
      <c r="I72" s="84"/>
      <c r="J72" s="84"/>
      <c r="K72" s="84"/>
      <c r="T72" s="83"/>
      <c r="U72" s="83"/>
    </row>
    <row r="73" spans="1:21" ht="14.25">
      <c r="A73" s="68">
        <f t="shared" si="0"/>
        <v>5218450</v>
      </c>
      <c r="B73" s="69">
        <f t="shared" si="1"/>
        <v>41200</v>
      </c>
      <c r="C73" s="60" t="s">
        <v>104</v>
      </c>
      <c r="D73" s="43" t="s">
        <v>214</v>
      </c>
      <c r="E73" s="43" t="s">
        <v>233</v>
      </c>
      <c r="F73" s="43" t="s">
        <v>236</v>
      </c>
      <c r="G73" s="43">
        <v>25</v>
      </c>
      <c r="H73" s="84"/>
      <c r="I73" s="84"/>
      <c r="J73" s="84"/>
      <c r="K73" s="84"/>
      <c r="T73" s="83"/>
      <c r="U73" s="83"/>
    </row>
    <row r="74" spans="1:21" ht="14.25">
      <c r="A74" s="68">
        <f t="shared" si="0"/>
        <v>5218450</v>
      </c>
      <c r="B74" s="69">
        <f t="shared" si="1"/>
        <v>41200</v>
      </c>
      <c r="C74" s="60" t="s">
        <v>105</v>
      </c>
      <c r="D74" s="43" t="s">
        <v>172</v>
      </c>
      <c r="E74" s="43" t="s">
        <v>233</v>
      </c>
      <c r="F74" s="43" t="s">
        <v>237</v>
      </c>
      <c r="G74" s="43">
        <v>25</v>
      </c>
      <c r="H74" s="84"/>
      <c r="I74" s="84"/>
      <c r="J74" s="84"/>
      <c r="K74" s="84"/>
      <c r="T74" s="83"/>
      <c r="U74" s="83"/>
    </row>
    <row r="75" spans="1:21" ht="14.25">
      <c r="A75" s="68">
        <f t="shared" si="0"/>
        <v>5218450</v>
      </c>
      <c r="B75" s="69">
        <f t="shared" si="1"/>
        <v>41200</v>
      </c>
      <c r="C75" s="60" t="s">
        <v>106</v>
      </c>
      <c r="D75" s="43" t="s">
        <v>214</v>
      </c>
      <c r="E75" s="43" t="s">
        <v>16</v>
      </c>
      <c r="F75" s="43" t="s">
        <v>237</v>
      </c>
      <c r="G75" s="43">
        <v>20</v>
      </c>
      <c r="H75" s="84"/>
      <c r="I75" s="84"/>
      <c r="J75" s="84"/>
      <c r="K75" s="84"/>
      <c r="T75" s="83"/>
      <c r="U75" s="83"/>
    </row>
    <row r="76" spans="1:21" ht="14.25">
      <c r="A76" s="68">
        <f t="shared" si="0"/>
        <v>5218450</v>
      </c>
      <c r="B76" s="69">
        <f t="shared" si="1"/>
        <v>41200</v>
      </c>
      <c r="C76" s="60" t="s">
        <v>107</v>
      </c>
      <c r="D76" s="43" t="s">
        <v>172</v>
      </c>
      <c r="E76" s="43" t="s">
        <v>16</v>
      </c>
      <c r="F76" s="43" t="s">
        <v>237</v>
      </c>
      <c r="G76" s="43">
        <v>20</v>
      </c>
      <c r="H76" s="84"/>
      <c r="I76" s="84"/>
      <c r="J76" s="84"/>
      <c r="K76" s="84"/>
      <c r="T76" s="83"/>
      <c r="U76" s="83"/>
    </row>
    <row r="77" spans="1:21" ht="14.25">
      <c r="A77" s="68">
        <f t="shared" si="0"/>
        <v>5218450</v>
      </c>
      <c r="B77" s="69">
        <f t="shared" si="1"/>
        <v>41200</v>
      </c>
      <c r="C77" s="60" t="s">
        <v>108</v>
      </c>
      <c r="D77" s="43" t="s">
        <v>214</v>
      </c>
      <c r="E77" s="43" t="s">
        <v>17</v>
      </c>
      <c r="F77" s="43" t="s">
        <v>237</v>
      </c>
      <c r="G77" s="43">
        <v>20</v>
      </c>
      <c r="H77" s="84"/>
      <c r="I77" s="84"/>
      <c r="J77" s="84"/>
      <c r="K77" s="84"/>
      <c r="T77" s="83"/>
      <c r="U77" s="83"/>
    </row>
    <row r="78" spans="1:21" ht="16.5" thickBot="1">
      <c r="A78" s="1"/>
      <c r="T78" s="83"/>
      <c r="U78" s="83"/>
    </row>
    <row r="79" spans="1:21" ht="16.5" thickBot="1">
      <c r="A79" s="316" t="s">
        <v>109</v>
      </c>
      <c r="B79" s="317"/>
      <c r="C79" s="1"/>
      <c r="D79" s="1"/>
      <c r="E79" s="1"/>
      <c r="F79" s="1"/>
      <c r="G79" s="5"/>
      <c r="H79" s="5"/>
      <c r="I79" s="5"/>
      <c r="T79" s="83"/>
      <c r="U79" s="83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3"/>
      <c r="U80" s="83"/>
    </row>
    <row r="81" spans="1:21" ht="12.75">
      <c r="A81" s="2" t="s">
        <v>1</v>
      </c>
      <c r="B81" s="30"/>
      <c r="C81" s="30"/>
      <c r="D81" s="18"/>
      <c r="E81" s="18"/>
      <c r="F81" s="18"/>
      <c r="G81" s="5"/>
      <c r="H81" s="5"/>
      <c r="I81" s="5"/>
      <c r="T81" s="83"/>
      <c r="U81" s="83"/>
    </row>
    <row r="82" spans="1:21" ht="12.75">
      <c r="A82" s="19" t="s">
        <v>110</v>
      </c>
      <c r="B82" s="7" t="s">
        <v>111</v>
      </c>
      <c r="C82" s="61"/>
      <c r="D82" s="62"/>
      <c r="E82" s="18"/>
      <c r="F82" s="5"/>
      <c r="G82" s="14"/>
      <c r="H82" s="5"/>
      <c r="I82" s="5"/>
      <c r="T82" s="83"/>
      <c r="U82" s="83"/>
    </row>
    <row r="83" spans="1:21" ht="12.75">
      <c r="A83" s="23" t="s">
        <v>112</v>
      </c>
      <c r="B83" s="2" t="s">
        <v>113</v>
      </c>
      <c r="C83" s="33"/>
      <c r="D83" s="63"/>
      <c r="E83" s="18"/>
      <c r="F83" s="6"/>
      <c r="G83" s="14"/>
      <c r="H83" s="5"/>
      <c r="I83" s="5"/>
      <c r="T83" s="83"/>
      <c r="U83" s="83"/>
    </row>
    <row r="84" spans="1:21" ht="12.75">
      <c r="A84" s="25" t="s">
        <v>234</v>
      </c>
      <c r="B84" s="17" t="s">
        <v>244</v>
      </c>
      <c r="C84" s="34"/>
      <c r="D84" s="64"/>
      <c r="E84" s="18"/>
      <c r="F84" s="6"/>
      <c r="G84" s="14"/>
      <c r="H84" s="5"/>
      <c r="I84" s="5"/>
      <c r="T84" s="83"/>
      <c r="U84" s="83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</row>
    <row r="86" spans="1:21" ht="12.75" customHeight="1">
      <c r="A86" s="6"/>
      <c r="B86" s="6"/>
      <c r="C86" s="57" t="s">
        <v>95</v>
      </c>
      <c r="D86" s="10" t="s">
        <v>5</v>
      </c>
      <c r="E86" s="326" t="s">
        <v>114</v>
      </c>
      <c r="F86" s="326"/>
      <c r="G86" s="326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3"/>
      <c r="U86" s="83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5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3"/>
      <c r="U87" s="83"/>
    </row>
    <row r="88" spans="1:21" ht="14.25">
      <c r="A88" s="92">
        <f>A66</f>
        <v>5218450</v>
      </c>
      <c r="B88" s="93">
        <f>B66</f>
        <v>41200</v>
      </c>
      <c r="C88" s="84" t="s">
        <v>299</v>
      </c>
      <c r="D88" s="43">
        <v>116</v>
      </c>
      <c r="E88" s="43">
        <f>SUM(H88:K88)</f>
        <v>5</v>
      </c>
      <c r="F88" s="43">
        <f>SUM(L88:O88)</f>
        <v>0</v>
      </c>
      <c r="G88" s="43">
        <f>SUM(P88:S88)</f>
        <v>0</v>
      </c>
      <c r="H88" s="43">
        <v>0</v>
      </c>
      <c r="I88" s="43">
        <v>5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83"/>
      <c r="U88" s="83"/>
    </row>
    <row r="89" spans="1:21" ht="14.25">
      <c r="A89" s="68">
        <f>+A$88</f>
        <v>5218450</v>
      </c>
      <c r="B89" s="69">
        <f>+B$88</f>
        <v>41200</v>
      </c>
      <c r="C89" s="84" t="s">
        <v>300</v>
      </c>
      <c r="D89" s="43">
        <v>174</v>
      </c>
      <c r="E89" s="43">
        <f aca="true" t="shared" si="2" ref="E89:E121">SUM(H89:K89)</f>
        <v>0</v>
      </c>
      <c r="F89" s="43">
        <f aca="true" t="shared" si="3" ref="F89:F121">SUM(L89:O89)</f>
        <v>0</v>
      </c>
      <c r="G89" s="43">
        <f aca="true" t="shared" si="4" ref="G89:G121">SUM(P89:S89)</f>
        <v>1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1</v>
      </c>
      <c r="S89" s="43">
        <v>0</v>
      </c>
      <c r="T89" s="83"/>
      <c r="U89" s="83"/>
    </row>
    <row r="90" spans="1:21" ht="14.25">
      <c r="A90" s="68">
        <f aca="true" t="shared" si="5" ref="A90:A121">+A$88</f>
        <v>5218450</v>
      </c>
      <c r="B90" s="69">
        <f aca="true" t="shared" si="6" ref="B90:B121">+B$88</f>
        <v>41200</v>
      </c>
      <c r="C90" s="84" t="s">
        <v>277</v>
      </c>
      <c r="D90" s="43">
        <v>69</v>
      </c>
      <c r="E90" s="43">
        <f t="shared" si="2"/>
        <v>2</v>
      </c>
      <c r="F90" s="43">
        <f t="shared" si="3"/>
        <v>12</v>
      </c>
      <c r="G90" s="43">
        <f t="shared" si="4"/>
        <v>15</v>
      </c>
      <c r="H90" s="43">
        <v>0</v>
      </c>
      <c r="I90" s="43">
        <v>1</v>
      </c>
      <c r="J90" s="43">
        <v>0</v>
      </c>
      <c r="K90" s="43">
        <v>1</v>
      </c>
      <c r="L90" s="43">
        <v>2</v>
      </c>
      <c r="M90" s="43">
        <v>5</v>
      </c>
      <c r="N90" s="43">
        <v>0</v>
      </c>
      <c r="O90" s="43">
        <v>5</v>
      </c>
      <c r="P90" s="43">
        <v>6</v>
      </c>
      <c r="Q90" s="43">
        <v>3</v>
      </c>
      <c r="R90" s="43">
        <v>3</v>
      </c>
      <c r="S90" s="43">
        <v>3</v>
      </c>
      <c r="T90" s="83"/>
      <c r="U90" s="83"/>
    </row>
    <row r="91" spans="1:21" ht="14.25">
      <c r="A91" s="68">
        <f t="shared" si="5"/>
        <v>5218450</v>
      </c>
      <c r="B91" s="69">
        <f t="shared" si="6"/>
        <v>41200</v>
      </c>
      <c r="C91" s="84" t="s">
        <v>301</v>
      </c>
      <c r="D91" s="43">
        <v>21</v>
      </c>
      <c r="E91" s="43">
        <f t="shared" si="2"/>
        <v>7</v>
      </c>
      <c r="F91" s="43">
        <f t="shared" si="3"/>
        <v>6</v>
      </c>
      <c r="G91" s="43">
        <f t="shared" si="4"/>
        <v>17</v>
      </c>
      <c r="H91" s="43">
        <v>0</v>
      </c>
      <c r="I91" s="43">
        <v>6</v>
      </c>
      <c r="J91" s="43">
        <v>0</v>
      </c>
      <c r="K91" s="43">
        <v>1</v>
      </c>
      <c r="L91" s="43">
        <v>0</v>
      </c>
      <c r="M91" s="43">
        <v>4</v>
      </c>
      <c r="N91" s="43">
        <v>0</v>
      </c>
      <c r="O91" s="43">
        <v>2</v>
      </c>
      <c r="P91" s="43">
        <v>5</v>
      </c>
      <c r="Q91" s="43">
        <v>2</v>
      </c>
      <c r="R91" s="43">
        <v>7</v>
      </c>
      <c r="S91" s="43">
        <v>3</v>
      </c>
      <c r="T91" s="83"/>
      <c r="U91" s="83"/>
    </row>
    <row r="92" spans="1:21" ht="14.25">
      <c r="A92" s="68">
        <f t="shared" si="5"/>
        <v>5218450</v>
      </c>
      <c r="B92" s="69">
        <f t="shared" si="6"/>
        <v>41200</v>
      </c>
      <c r="C92" s="84" t="s">
        <v>302</v>
      </c>
      <c r="D92" s="43">
        <v>26</v>
      </c>
      <c r="E92" s="43">
        <f t="shared" si="2"/>
        <v>1</v>
      </c>
      <c r="F92" s="43">
        <f t="shared" si="3"/>
        <v>2</v>
      </c>
      <c r="G92" s="43">
        <f t="shared" si="4"/>
        <v>3</v>
      </c>
      <c r="H92" s="43">
        <v>0</v>
      </c>
      <c r="I92" s="43">
        <v>0</v>
      </c>
      <c r="J92" s="43">
        <v>0</v>
      </c>
      <c r="K92" s="43">
        <v>1</v>
      </c>
      <c r="L92" s="43">
        <v>0</v>
      </c>
      <c r="M92" s="43">
        <v>0</v>
      </c>
      <c r="N92" s="43">
        <v>1</v>
      </c>
      <c r="O92" s="43">
        <v>1</v>
      </c>
      <c r="P92" s="43">
        <v>1</v>
      </c>
      <c r="Q92" s="43">
        <v>1</v>
      </c>
      <c r="R92" s="43">
        <v>1</v>
      </c>
      <c r="S92" s="43">
        <v>0</v>
      </c>
      <c r="T92" s="83"/>
      <c r="U92" s="83"/>
    </row>
    <row r="93" spans="1:21" ht="14.25">
      <c r="A93" s="68">
        <f t="shared" si="5"/>
        <v>5218450</v>
      </c>
      <c r="B93" s="69">
        <f t="shared" si="6"/>
        <v>41200</v>
      </c>
      <c r="C93" s="84" t="s">
        <v>278</v>
      </c>
      <c r="D93" s="43">
        <v>46</v>
      </c>
      <c r="E93" s="43">
        <f t="shared" si="2"/>
        <v>0</v>
      </c>
      <c r="F93" s="43">
        <f t="shared" si="3"/>
        <v>0</v>
      </c>
      <c r="G93" s="43">
        <f t="shared" si="4"/>
        <v>2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2</v>
      </c>
      <c r="R93" s="43">
        <v>0</v>
      </c>
      <c r="S93" s="43">
        <v>0</v>
      </c>
      <c r="T93" s="83"/>
      <c r="U93" s="83"/>
    </row>
    <row r="94" spans="1:21" ht="14.25">
      <c r="A94" s="68">
        <f t="shared" si="5"/>
        <v>5218450</v>
      </c>
      <c r="B94" s="69">
        <f t="shared" si="6"/>
        <v>41200</v>
      </c>
      <c r="C94" s="84" t="s">
        <v>303</v>
      </c>
      <c r="D94" s="43">
        <v>156</v>
      </c>
      <c r="E94" s="43">
        <f t="shared" si="2"/>
        <v>0</v>
      </c>
      <c r="F94" s="43">
        <f t="shared" si="3"/>
        <v>0</v>
      </c>
      <c r="G94" s="43">
        <f t="shared" si="4"/>
        <v>5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4</v>
      </c>
      <c r="R94" s="43">
        <v>0</v>
      </c>
      <c r="S94" s="43">
        <v>1</v>
      </c>
      <c r="T94" s="83"/>
      <c r="U94" s="83"/>
    </row>
    <row r="95" spans="1:21" ht="14.25">
      <c r="A95" s="68">
        <f t="shared" si="5"/>
        <v>5218450</v>
      </c>
      <c r="B95" s="69">
        <f t="shared" si="6"/>
        <v>41200</v>
      </c>
      <c r="C95" s="84" t="s">
        <v>304</v>
      </c>
      <c r="D95" s="43">
        <v>164</v>
      </c>
      <c r="E95" s="43">
        <f t="shared" si="2"/>
        <v>1</v>
      </c>
      <c r="F95" s="43">
        <f t="shared" si="3"/>
        <v>12</v>
      </c>
      <c r="G95" s="43">
        <f t="shared" si="4"/>
        <v>12</v>
      </c>
      <c r="H95" s="43">
        <v>0</v>
      </c>
      <c r="I95" s="43">
        <v>1</v>
      </c>
      <c r="J95" s="43">
        <v>0</v>
      </c>
      <c r="K95" s="43">
        <v>0</v>
      </c>
      <c r="L95" s="43">
        <v>5</v>
      </c>
      <c r="M95" s="43">
        <v>6</v>
      </c>
      <c r="N95" s="43">
        <v>0</v>
      </c>
      <c r="O95" s="43">
        <v>1</v>
      </c>
      <c r="P95" s="43">
        <v>7</v>
      </c>
      <c r="Q95" s="43">
        <v>3</v>
      </c>
      <c r="R95" s="43">
        <v>1</v>
      </c>
      <c r="S95" s="43">
        <v>1</v>
      </c>
      <c r="T95" s="83"/>
      <c r="U95" s="83"/>
    </row>
    <row r="96" spans="1:21" ht="14.25">
      <c r="A96" s="68">
        <f t="shared" si="5"/>
        <v>5218450</v>
      </c>
      <c r="B96" s="69">
        <f t="shared" si="6"/>
        <v>41200</v>
      </c>
      <c r="C96" s="84" t="s">
        <v>279</v>
      </c>
      <c r="D96" s="43">
        <v>190</v>
      </c>
      <c r="E96" s="43">
        <f t="shared" si="2"/>
        <v>0</v>
      </c>
      <c r="F96" s="43">
        <f t="shared" si="3"/>
        <v>1</v>
      </c>
      <c r="G96" s="43">
        <f t="shared" si="4"/>
        <v>0</v>
      </c>
      <c r="H96" s="43">
        <v>0</v>
      </c>
      <c r="I96" s="43">
        <v>0</v>
      </c>
      <c r="J96" s="43">
        <v>0</v>
      </c>
      <c r="K96" s="43">
        <v>0</v>
      </c>
      <c r="L96" s="43">
        <v>1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83"/>
      <c r="U96" s="83"/>
    </row>
    <row r="97" spans="1:21" ht="14.25">
      <c r="A97" s="68">
        <f t="shared" si="5"/>
        <v>5218450</v>
      </c>
      <c r="B97" s="69">
        <f t="shared" si="6"/>
        <v>41200</v>
      </c>
      <c r="C97" s="84" t="s">
        <v>280</v>
      </c>
      <c r="D97" s="43">
        <v>212</v>
      </c>
      <c r="E97" s="43">
        <f t="shared" si="2"/>
        <v>0</v>
      </c>
      <c r="F97" s="43">
        <f t="shared" si="3"/>
        <v>22</v>
      </c>
      <c r="G97" s="43">
        <f t="shared" si="4"/>
        <v>13</v>
      </c>
      <c r="H97" s="43">
        <v>0</v>
      </c>
      <c r="I97" s="43">
        <v>0</v>
      </c>
      <c r="J97" s="43">
        <v>0</v>
      </c>
      <c r="K97" s="43">
        <v>0</v>
      </c>
      <c r="L97" s="43">
        <v>14</v>
      </c>
      <c r="M97" s="43">
        <v>4</v>
      </c>
      <c r="N97" s="43">
        <v>4</v>
      </c>
      <c r="O97" s="43">
        <v>0</v>
      </c>
      <c r="P97" s="43">
        <v>4</v>
      </c>
      <c r="Q97" s="43">
        <v>7</v>
      </c>
      <c r="R97" s="43">
        <v>0</v>
      </c>
      <c r="S97" s="43">
        <v>2</v>
      </c>
      <c r="T97" s="83"/>
      <c r="U97" s="83"/>
    </row>
    <row r="98" spans="1:21" ht="14.25">
      <c r="A98" s="68">
        <f t="shared" si="5"/>
        <v>5218450</v>
      </c>
      <c r="B98" s="69">
        <f t="shared" si="6"/>
        <v>41200</v>
      </c>
      <c r="C98" s="84" t="s">
        <v>305</v>
      </c>
      <c r="D98" s="43">
        <v>200</v>
      </c>
      <c r="E98" s="43">
        <f t="shared" si="2"/>
        <v>2</v>
      </c>
      <c r="F98" s="43">
        <f t="shared" si="3"/>
        <v>0</v>
      </c>
      <c r="G98" s="43">
        <f t="shared" si="4"/>
        <v>1</v>
      </c>
      <c r="H98" s="43">
        <v>1</v>
      </c>
      <c r="I98" s="43">
        <v>0</v>
      </c>
      <c r="J98" s="43">
        <v>1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1</v>
      </c>
      <c r="S98" s="43">
        <v>0</v>
      </c>
      <c r="T98" s="83"/>
      <c r="U98" s="83"/>
    </row>
    <row r="99" spans="1:21" ht="14.25">
      <c r="A99" s="68">
        <f t="shared" si="5"/>
        <v>5218450</v>
      </c>
      <c r="B99" s="69">
        <f t="shared" si="6"/>
        <v>41200</v>
      </c>
      <c r="C99" s="84" t="s">
        <v>281</v>
      </c>
      <c r="D99" s="43">
        <v>3163</v>
      </c>
      <c r="E99" s="43">
        <f t="shared" si="2"/>
        <v>26</v>
      </c>
      <c r="F99" s="43">
        <f t="shared" si="3"/>
        <v>0</v>
      </c>
      <c r="G99" s="43">
        <f t="shared" si="4"/>
        <v>0</v>
      </c>
      <c r="H99" s="43">
        <v>3</v>
      </c>
      <c r="I99" s="43">
        <v>0</v>
      </c>
      <c r="J99" s="43">
        <v>11</v>
      </c>
      <c r="K99" s="43">
        <v>12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83"/>
      <c r="U99" s="83"/>
    </row>
    <row r="100" spans="1:21" ht="14.25">
      <c r="A100" s="68">
        <f t="shared" si="5"/>
        <v>5218450</v>
      </c>
      <c r="B100" s="69">
        <f t="shared" si="6"/>
        <v>41200</v>
      </c>
      <c r="C100" s="84" t="s">
        <v>282</v>
      </c>
      <c r="D100" s="43">
        <v>339</v>
      </c>
      <c r="E100" s="43">
        <f t="shared" si="2"/>
        <v>9</v>
      </c>
      <c r="F100" s="43">
        <f t="shared" si="3"/>
        <v>1</v>
      </c>
      <c r="G100" s="43">
        <f t="shared" si="4"/>
        <v>1</v>
      </c>
      <c r="H100" s="43">
        <v>0</v>
      </c>
      <c r="I100" s="43">
        <v>2</v>
      </c>
      <c r="J100" s="43">
        <v>1</v>
      </c>
      <c r="K100" s="43">
        <v>6</v>
      </c>
      <c r="L100" s="43">
        <v>0</v>
      </c>
      <c r="M100" s="43">
        <v>1</v>
      </c>
      <c r="N100" s="43">
        <v>0</v>
      </c>
      <c r="O100" s="43">
        <v>0</v>
      </c>
      <c r="P100" s="43">
        <v>0</v>
      </c>
      <c r="Q100" s="43">
        <v>0</v>
      </c>
      <c r="R100" s="43">
        <v>1</v>
      </c>
      <c r="S100" s="43">
        <v>0</v>
      </c>
      <c r="T100" s="83"/>
      <c r="U100" s="83"/>
    </row>
    <row r="101" spans="1:21" ht="14.25">
      <c r="A101" s="68">
        <f t="shared" si="5"/>
        <v>5218450</v>
      </c>
      <c r="B101" s="69">
        <f t="shared" si="6"/>
        <v>41200</v>
      </c>
      <c r="C101" s="84" t="s">
        <v>306</v>
      </c>
      <c r="D101" s="43">
        <v>228</v>
      </c>
      <c r="E101" s="43">
        <f t="shared" si="2"/>
        <v>1</v>
      </c>
      <c r="F101" s="43">
        <f t="shared" si="3"/>
        <v>0</v>
      </c>
      <c r="G101" s="43">
        <f t="shared" si="4"/>
        <v>0</v>
      </c>
      <c r="H101" s="43">
        <v>0</v>
      </c>
      <c r="I101" s="43">
        <v>0</v>
      </c>
      <c r="J101" s="43">
        <v>1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83"/>
      <c r="U101" s="83"/>
    </row>
    <row r="102" spans="1:21" ht="14.25">
      <c r="A102" s="68">
        <f t="shared" si="5"/>
        <v>5218450</v>
      </c>
      <c r="B102" s="69">
        <f t="shared" si="6"/>
        <v>41200</v>
      </c>
      <c r="C102" s="84" t="s">
        <v>283</v>
      </c>
      <c r="D102" s="43">
        <v>183</v>
      </c>
      <c r="E102" s="43">
        <f t="shared" si="2"/>
        <v>0</v>
      </c>
      <c r="F102" s="43">
        <f t="shared" si="3"/>
        <v>3</v>
      </c>
      <c r="G102" s="43">
        <f t="shared" si="4"/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3</v>
      </c>
      <c r="P102" s="43">
        <v>0</v>
      </c>
      <c r="Q102" s="43">
        <v>0</v>
      </c>
      <c r="R102" s="43">
        <v>0</v>
      </c>
      <c r="S102" s="43">
        <v>0</v>
      </c>
      <c r="T102" s="83"/>
      <c r="U102" s="83"/>
    </row>
    <row r="103" spans="1:21" ht="14.25">
      <c r="A103" s="68">
        <f t="shared" si="5"/>
        <v>5218450</v>
      </c>
      <c r="B103" s="69">
        <f t="shared" si="6"/>
        <v>41200</v>
      </c>
      <c r="C103" s="84" t="s">
        <v>284</v>
      </c>
      <c r="D103" s="43">
        <v>364</v>
      </c>
      <c r="E103" s="43">
        <f t="shared" si="2"/>
        <v>1</v>
      </c>
      <c r="F103" s="43">
        <f t="shared" si="3"/>
        <v>33</v>
      </c>
      <c r="G103" s="43">
        <f t="shared" si="4"/>
        <v>12</v>
      </c>
      <c r="H103" s="43">
        <v>0</v>
      </c>
      <c r="I103" s="43">
        <v>0</v>
      </c>
      <c r="J103" s="43">
        <v>0</v>
      </c>
      <c r="K103" s="43">
        <v>1</v>
      </c>
      <c r="L103" s="43">
        <v>6</v>
      </c>
      <c r="M103" s="43">
        <v>12</v>
      </c>
      <c r="N103" s="43">
        <v>7</v>
      </c>
      <c r="O103" s="43">
        <v>8</v>
      </c>
      <c r="P103" s="43">
        <v>2</v>
      </c>
      <c r="Q103" s="43">
        <v>2</v>
      </c>
      <c r="R103" s="43">
        <v>6</v>
      </c>
      <c r="S103" s="43">
        <v>2</v>
      </c>
      <c r="T103" s="83"/>
      <c r="U103" s="83"/>
    </row>
    <row r="104" spans="1:21" ht="14.25">
      <c r="A104" s="68">
        <f t="shared" si="5"/>
        <v>5218450</v>
      </c>
      <c r="B104" s="69">
        <f t="shared" si="6"/>
        <v>41200</v>
      </c>
      <c r="C104" s="84" t="s">
        <v>285</v>
      </c>
      <c r="D104" s="43">
        <v>451</v>
      </c>
      <c r="E104" s="43">
        <f t="shared" si="2"/>
        <v>0</v>
      </c>
      <c r="F104" s="43">
        <f t="shared" si="3"/>
        <v>1</v>
      </c>
      <c r="G104" s="43">
        <f t="shared" si="4"/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1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83"/>
      <c r="U104" s="83"/>
    </row>
    <row r="105" spans="1:21" ht="14.25">
      <c r="A105" s="68">
        <f t="shared" si="5"/>
        <v>5218450</v>
      </c>
      <c r="B105" s="69">
        <f t="shared" si="6"/>
        <v>41200</v>
      </c>
      <c r="C105" s="84" t="s">
        <v>286</v>
      </c>
      <c r="D105" s="43">
        <v>421</v>
      </c>
      <c r="E105" s="43">
        <f t="shared" si="2"/>
        <v>14</v>
      </c>
      <c r="F105" s="43">
        <f t="shared" si="3"/>
        <v>13</v>
      </c>
      <c r="G105" s="43">
        <f t="shared" si="4"/>
        <v>23</v>
      </c>
      <c r="H105" s="43">
        <v>1</v>
      </c>
      <c r="I105" s="43">
        <v>6</v>
      </c>
      <c r="J105" s="43">
        <v>2</v>
      </c>
      <c r="K105" s="43">
        <v>5</v>
      </c>
      <c r="L105" s="43">
        <v>3</v>
      </c>
      <c r="M105" s="43">
        <v>10</v>
      </c>
      <c r="N105" s="43">
        <v>0</v>
      </c>
      <c r="O105" s="43">
        <v>0</v>
      </c>
      <c r="P105" s="43">
        <v>2</v>
      </c>
      <c r="Q105" s="43">
        <v>6</v>
      </c>
      <c r="R105" s="43">
        <v>15</v>
      </c>
      <c r="S105" s="43">
        <v>0</v>
      </c>
      <c r="T105" s="83"/>
      <c r="U105" s="83"/>
    </row>
    <row r="106" spans="1:21" ht="14.25">
      <c r="A106" s="68">
        <f t="shared" si="5"/>
        <v>5218450</v>
      </c>
      <c r="B106" s="69">
        <f t="shared" si="6"/>
        <v>41200</v>
      </c>
      <c r="C106" s="84" t="s">
        <v>287</v>
      </c>
      <c r="D106" s="43">
        <v>400</v>
      </c>
      <c r="E106" s="43">
        <f t="shared" si="2"/>
        <v>0</v>
      </c>
      <c r="F106" s="43">
        <f t="shared" si="3"/>
        <v>148</v>
      </c>
      <c r="G106" s="43">
        <f t="shared" si="4"/>
        <v>54</v>
      </c>
      <c r="H106" s="43">
        <v>0</v>
      </c>
      <c r="I106" s="43">
        <v>0</v>
      </c>
      <c r="J106" s="43">
        <v>0</v>
      </c>
      <c r="K106" s="43">
        <v>0</v>
      </c>
      <c r="L106" s="43">
        <v>39</v>
      </c>
      <c r="M106" s="43">
        <v>22</v>
      </c>
      <c r="N106" s="43">
        <v>10</v>
      </c>
      <c r="O106" s="43">
        <v>77</v>
      </c>
      <c r="P106" s="43">
        <v>16</v>
      </c>
      <c r="Q106" s="43">
        <v>12</v>
      </c>
      <c r="R106" s="43">
        <v>4</v>
      </c>
      <c r="S106" s="43">
        <v>22</v>
      </c>
      <c r="T106" s="83"/>
      <c r="U106" s="83"/>
    </row>
    <row r="107" spans="1:21" ht="14.25">
      <c r="A107" s="68">
        <f t="shared" si="5"/>
        <v>5218450</v>
      </c>
      <c r="B107" s="69">
        <f t="shared" si="6"/>
        <v>41200</v>
      </c>
      <c r="C107" s="84" t="s">
        <v>288</v>
      </c>
      <c r="D107" s="43">
        <v>404</v>
      </c>
      <c r="E107" s="43">
        <f t="shared" si="2"/>
        <v>6</v>
      </c>
      <c r="F107" s="43">
        <f t="shared" si="3"/>
        <v>41</v>
      </c>
      <c r="G107" s="43">
        <f t="shared" si="4"/>
        <v>17</v>
      </c>
      <c r="H107" s="43">
        <v>0</v>
      </c>
      <c r="I107" s="43">
        <v>6</v>
      </c>
      <c r="J107" s="43">
        <v>0</v>
      </c>
      <c r="K107" s="43">
        <v>0</v>
      </c>
      <c r="L107" s="43">
        <v>18</v>
      </c>
      <c r="M107" s="43">
        <v>20</v>
      </c>
      <c r="N107" s="43">
        <v>0</v>
      </c>
      <c r="O107" s="43">
        <v>3</v>
      </c>
      <c r="P107" s="43">
        <v>5</v>
      </c>
      <c r="Q107" s="43">
        <v>8</v>
      </c>
      <c r="R107" s="43">
        <v>1</v>
      </c>
      <c r="S107" s="43">
        <v>3</v>
      </c>
      <c r="T107" s="83"/>
      <c r="U107" s="83"/>
    </row>
    <row r="108" spans="1:21" ht="14.25">
      <c r="A108" s="68">
        <f t="shared" si="5"/>
        <v>5218450</v>
      </c>
      <c r="B108" s="69">
        <f t="shared" si="6"/>
        <v>41200</v>
      </c>
      <c r="C108" s="84" t="s">
        <v>307</v>
      </c>
      <c r="D108" s="43">
        <v>2393</v>
      </c>
      <c r="E108" s="43">
        <f t="shared" si="2"/>
        <v>2</v>
      </c>
      <c r="F108" s="43">
        <f t="shared" si="3"/>
        <v>0</v>
      </c>
      <c r="G108" s="43">
        <f t="shared" si="4"/>
        <v>1</v>
      </c>
      <c r="H108" s="43">
        <v>0</v>
      </c>
      <c r="I108" s="43">
        <v>0</v>
      </c>
      <c r="J108" s="43">
        <v>1</v>
      </c>
      <c r="K108" s="43">
        <v>1</v>
      </c>
      <c r="L108" s="43">
        <v>0</v>
      </c>
      <c r="M108" s="43">
        <v>0</v>
      </c>
      <c r="N108" s="43">
        <v>0</v>
      </c>
      <c r="O108" s="43">
        <v>0</v>
      </c>
      <c r="P108" s="43">
        <v>1</v>
      </c>
      <c r="Q108" s="43">
        <v>0</v>
      </c>
      <c r="R108" s="43">
        <v>0</v>
      </c>
      <c r="S108" s="43">
        <v>0</v>
      </c>
      <c r="T108" s="83"/>
      <c r="U108" s="83"/>
    </row>
    <row r="109" spans="1:21" ht="14.25">
      <c r="A109" s="68">
        <f t="shared" si="5"/>
        <v>5218450</v>
      </c>
      <c r="B109" s="69">
        <f t="shared" si="6"/>
        <v>41200</v>
      </c>
      <c r="C109" s="84" t="s">
        <v>289</v>
      </c>
      <c r="D109" s="43">
        <v>618</v>
      </c>
      <c r="E109" s="43">
        <f t="shared" si="2"/>
        <v>3</v>
      </c>
      <c r="F109" s="43">
        <f t="shared" si="3"/>
        <v>1</v>
      </c>
      <c r="G109" s="43">
        <f t="shared" si="4"/>
        <v>1</v>
      </c>
      <c r="H109" s="43">
        <v>3</v>
      </c>
      <c r="I109" s="43">
        <v>0</v>
      </c>
      <c r="J109" s="43">
        <v>0</v>
      </c>
      <c r="K109" s="43">
        <v>0</v>
      </c>
      <c r="L109" s="43">
        <v>1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1</v>
      </c>
      <c r="T109" s="83"/>
      <c r="U109" s="83"/>
    </row>
    <row r="110" spans="1:21" ht="14.25">
      <c r="A110" s="68">
        <f t="shared" si="5"/>
        <v>5218450</v>
      </c>
      <c r="B110" s="69">
        <f t="shared" si="6"/>
        <v>41200</v>
      </c>
      <c r="C110" s="84" t="s">
        <v>290</v>
      </c>
      <c r="D110" s="43">
        <v>619</v>
      </c>
      <c r="E110" s="43">
        <f t="shared" si="2"/>
        <v>2</v>
      </c>
      <c r="F110" s="43">
        <f t="shared" si="3"/>
        <v>1</v>
      </c>
      <c r="G110" s="43">
        <f t="shared" si="4"/>
        <v>7</v>
      </c>
      <c r="H110" s="43">
        <v>1</v>
      </c>
      <c r="I110" s="43">
        <v>1</v>
      </c>
      <c r="J110" s="43">
        <v>0</v>
      </c>
      <c r="K110" s="43">
        <v>0</v>
      </c>
      <c r="L110" s="43">
        <v>1</v>
      </c>
      <c r="M110" s="43">
        <v>0</v>
      </c>
      <c r="N110" s="43">
        <v>0</v>
      </c>
      <c r="O110" s="43">
        <v>0</v>
      </c>
      <c r="P110" s="43">
        <v>2</v>
      </c>
      <c r="Q110" s="43">
        <v>0</v>
      </c>
      <c r="R110" s="43">
        <v>5</v>
      </c>
      <c r="S110" s="43">
        <v>0</v>
      </c>
      <c r="T110" s="83"/>
      <c r="U110" s="83"/>
    </row>
    <row r="111" spans="1:21" ht="14.25">
      <c r="A111" s="68">
        <f t="shared" si="5"/>
        <v>5218450</v>
      </c>
      <c r="B111" s="69">
        <f t="shared" si="6"/>
        <v>41200</v>
      </c>
      <c r="C111" s="84" t="s">
        <v>291</v>
      </c>
      <c r="D111" s="43">
        <v>623</v>
      </c>
      <c r="E111" s="43">
        <f t="shared" si="2"/>
        <v>2</v>
      </c>
      <c r="F111" s="43">
        <f t="shared" si="3"/>
        <v>3</v>
      </c>
      <c r="G111" s="43">
        <f t="shared" si="4"/>
        <v>3</v>
      </c>
      <c r="H111" s="43">
        <v>0</v>
      </c>
      <c r="I111" s="43">
        <v>0</v>
      </c>
      <c r="J111" s="43">
        <v>2</v>
      </c>
      <c r="K111" s="43">
        <v>0</v>
      </c>
      <c r="L111" s="43">
        <v>0</v>
      </c>
      <c r="M111" s="43">
        <v>2</v>
      </c>
      <c r="N111" s="43">
        <v>1</v>
      </c>
      <c r="O111" s="43">
        <v>0</v>
      </c>
      <c r="P111" s="43">
        <v>0</v>
      </c>
      <c r="Q111" s="43">
        <v>2</v>
      </c>
      <c r="R111" s="43">
        <v>0</v>
      </c>
      <c r="S111" s="43">
        <v>1</v>
      </c>
      <c r="T111" s="83"/>
      <c r="U111" s="83"/>
    </row>
    <row r="112" spans="1:21" ht="14.25">
      <c r="A112" s="68">
        <f t="shared" si="5"/>
        <v>5218450</v>
      </c>
      <c r="B112" s="69">
        <f t="shared" si="6"/>
        <v>41200</v>
      </c>
      <c r="C112" s="84" t="s">
        <v>292</v>
      </c>
      <c r="D112" s="43">
        <v>807</v>
      </c>
      <c r="E112" s="43">
        <f t="shared" si="2"/>
        <v>83</v>
      </c>
      <c r="F112" s="43">
        <f t="shared" si="3"/>
        <v>15</v>
      </c>
      <c r="G112" s="43">
        <f t="shared" si="4"/>
        <v>18</v>
      </c>
      <c r="H112" s="43">
        <v>41</v>
      </c>
      <c r="I112" s="43">
        <v>3</v>
      </c>
      <c r="J112" s="43">
        <v>37</v>
      </c>
      <c r="K112" s="43">
        <v>2</v>
      </c>
      <c r="L112" s="43">
        <v>3</v>
      </c>
      <c r="M112" s="43">
        <v>4</v>
      </c>
      <c r="N112" s="43">
        <v>3</v>
      </c>
      <c r="O112" s="43">
        <v>5</v>
      </c>
      <c r="P112" s="43">
        <v>4</v>
      </c>
      <c r="Q112" s="43">
        <v>3</v>
      </c>
      <c r="R112" s="43">
        <v>9</v>
      </c>
      <c r="S112" s="43">
        <v>2</v>
      </c>
      <c r="T112" s="83"/>
      <c r="U112" s="83"/>
    </row>
    <row r="113" spans="1:21" ht="14.25">
      <c r="A113" s="68">
        <f t="shared" si="5"/>
        <v>5218450</v>
      </c>
      <c r="B113" s="69">
        <f t="shared" si="6"/>
        <v>41200</v>
      </c>
      <c r="C113" s="84" t="s">
        <v>308</v>
      </c>
      <c r="D113" s="43">
        <v>793</v>
      </c>
      <c r="E113" s="43">
        <f t="shared" si="2"/>
        <v>5</v>
      </c>
      <c r="F113" s="43">
        <f t="shared" si="3"/>
        <v>1</v>
      </c>
      <c r="G113" s="43">
        <f t="shared" si="4"/>
        <v>0</v>
      </c>
      <c r="H113" s="43">
        <v>0</v>
      </c>
      <c r="I113" s="43">
        <v>0</v>
      </c>
      <c r="J113" s="43">
        <v>5</v>
      </c>
      <c r="K113" s="43">
        <v>0</v>
      </c>
      <c r="L113" s="43">
        <v>1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83"/>
      <c r="U113" s="83"/>
    </row>
    <row r="114" spans="1:21" ht="14.25">
      <c r="A114" s="68">
        <f t="shared" si="5"/>
        <v>5218450</v>
      </c>
      <c r="B114" s="69">
        <f t="shared" si="6"/>
        <v>41200</v>
      </c>
      <c r="C114" s="84" t="s">
        <v>293</v>
      </c>
      <c r="D114" s="43">
        <v>831</v>
      </c>
      <c r="E114" s="43">
        <f t="shared" si="2"/>
        <v>0</v>
      </c>
      <c r="F114" s="43">
        <f t="shared" si="3"/>
        <v>0</v>
      </c>
      <c r="G114" s="43">
        <f t="shared" si="4"/>
        <v>1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1</v>
      </c>
      <c r="Q114" s="43">
        <v>0</v>
      </c>
      <c r="R114" s="43">
        <v>0</v>
      </c>
      <c r="S114" s="43">
        <v>0</v>
      </c>
      <c r="T114" s="83"/>
      <c r="U114" s="83"/>
    </row>
    <row r="115" spans="1:21" ht="14.25">
      <c r="A115" s="68">
        <f t="shared" si="5"/>
        <v>5218450</v>
      </c>
      <c r="B115" s="69">
        <f t="shared" si="6"/>
        <v>41200</v>
      </c>
      <c r="C115" s="84" t="s">
        <v>294</v>
      </c>
      <c r="D115" s="43">
        <v>757</v>
      </c>
      <c r="E115" s="43">
        <f t="shared" si="2"/>
        <v>7</v>
      </c>
      <c r="F115" s="43">
        <f t="shared" si="3"/>
        <v>0</v>
      </c>
      <c r="G115" s="43">
        <f t="shared" si="4"/>
        <v>0</v>
      </c>
      <c r="H115" s="43">
        <v>0</v>
      </c>
      <c r="I115" s="43">
        <v>1</v>
      </c>
      <c r="J115" s="43">
        <v>0</v>
      </c>
      <c r="K115" s="43">
        <v>6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83"/>
      <c r="U115" s="83"/>
    </row>
    <row r="116" spans="1:21" ht="14.25">
      <c r="A116" s="68">
        <f t="shared" si="5"/>
        <v>5218450</v>
      </c>
      <c r="B116" s="69">
        <f t="shared" si="6"/>
        <v>41200</v>
      </c>
      <c r="C116" s="84" t="s">
        <v>295</v>
      </c>
      <c r="D116" s="43">
        <v>801</v>
      </c>
      <c r="E116" s="43">
        <f t="shared" si="2"/>
        <v>0</v>
      </c>
      <c r="F116" s="43">
        <f t="shared" si="3"/>
        <v>51</v>
      </c>
      <c r="G116" s="43">
        <f t="shared" si="4"/>
        <v>4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2</v>
      </c>
      <c r="N116" s="43">
        <v>0</v>
      </c>
      <c r="O116" s="43">
        <v>49</v>
      </c>
      <c r="P116" s="43">
        <v>0</v>
      </c>
      <c r="Q116" s="43">
        <v>0</v>
      </c>
      <c r="R116" s="43">
        <v>1</v>
      </c>
      <c r="S116" s="43">
        <v>3</v>
      </c>
      <c r="T116" s="83"/>
      <c r="U116" s="83"/>
    </row>
    <row r="117" spans="1:21" ht="14.25">
      <c r="A117" s="68">
        <f t="shared" si="5"/>
        <v>5218450</v>
      </c>
      <c r="B117" s="69">
        <f t="shared" si="6"/>
        <v>41200</v>
      </c>
      <c r="C117" s="84" t="s">
        <v>309</v>
      </c>
      <c r="D117" s="43">
        <v>753</v>
      </c>
      <c r="E117" s="43">
        <f t="shared" si="2"/>
        <v>3</v>
      </c>
      <c r="F117" s="43">
        <f t="shared" si="3"/>
        <v>0</v>
      </c>
      <c r="G117" s="43">
        <f t="shared" si="4"/>
        <v>1</v>
      </c>
      <c r="H117" s="43">
        <v>0</v>
      </c>
      <c r="I117" s="43">
        <v>1</v>
      </c>
      <c r="J117" s="43">
        <v>0</v>
      </c>
      <c r="K117" s="43">
        <v>2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1</v>
      </c>
      <c r="R117" s="43">
        <v>0</v>
      </c>
      <c r="S117" s="43">
        <v>0</v>
      </c>
      <c r="T117" s="83"/>
      <c r="U117" s="83"/>
    </row>
    <row r="118" spans="1:21" ht="14.25">
      <c r="A118" s="68">
        <f t="shared" si="5"/>
        <v>5218450</v>
      </c>
      <c r="B118" s="69">
        <f t="shared" si="6"/>
        <v>41200</v>
      </c>
      <c r="C118" s="84" t="s">
        <v>296</v>
      </c>
      <c r="D118" s="43">
        <v>906</v>
      </c>
      <c r="E118" s="43">
        <f t="shared" si="2"/>
        <v>1</v>
      </c>
      <c r="F118" s="43">
        <f t="shared" si="3"/>
        <v>3</v>
      </c>
      <c r="G118" s="43">
        <f t="shared" si="4"/>
        <v>2</v>
      </c>
      <c r="H118" s="43">
        <v>0</v>
      </c>
      <c r="I118" s="43">
        <v>1</v>
      </c>
      <c r="J118" s="43">
        <v>0</v>
      </c>
      <c r="K118" s="43">
        <v>0</v>
      </c>
      <c r="L118" s="43">
        <v>1</v>
      </c>
      <c r="M118" s="43">
        <v>2</v>
      </c>
      <c r="N118" s="43">
        <v>0</v>
      </c>
      <c r="O118" s="43">
        <v>0</v>
      </c>
      <c r="P118" s="43">
        <v>0</v>
      </c>
      <c r="Q118" s="43">
        <v>2</v>
      </c>
      <c r="R118" s="43">
        <v>0</v>
      </c>
      <c r="S118" s="43">
        <v>0</v>
      </c>
      <c r="T118" s="83"/>
      <c r="U118" s="83"/>
    </row>
    <row r="119" spans="1:21" ht="14.25">
      <c r="A119" s="68">
        <f t="shared" si="5"/>
        <v>5218450</v>
      </c>
      <c r="B119" s="69">
        <f t="shared" si="6"/>
        <v>41200</v>
      </c>
      <c r="C119" s="84" t="s">
        <v>310</v>
      </c>
      <c r="D119" s="43">
        <v>992</v>
      </c>
      <c r="E119" s="43">
        <f t="shared" si="2"/>
        <v>27</v>
      </c>
      <c r="F119" s="43">
        <f t="shared" si="3"/>
        <v>12</v>
      </c>
      <c r="G119" s="43">
        <f t="shared" si="4"/>
        <v>6</v>
      </c>
      <c r="H119" s="43">
        <v>1</v>
      </c>
      <c r="I119" s="43">
        <v>4</v>
      </c>
      <c r="J119" s="43">
        <v>3</v>
      </c>
      <c r="K119" s="43">
        <v>19</v>
      </c>
      <c r="L119" s="43">
        <v>6</v>
      </c>
      <c r="M119" s="43">
        <v>6</v>
      </c>
      <c r="N119" s="43">
        <v>0</v>
      </c>
      <c r="O119" s="43">
        <v>0</v>
      </c>
      <c r="P119" s="43">
        <v>2</v>
      </c>
      <c r="Q119" s="43">
        <v>2</v>
      </c>
      <c r="R119" s="43">
        <v>2</v>
      </c>
      <c r="S119" s="43">
        <v>0</v>
      </c>
      <c r="T119" s="83"/>
      <c r="U119" s="83"/>
    </row>
    <row r="120" spans="1:21" ht="14.25">
      <c r="A120" s="68">
        <f t="shared" si="5"/>
        <v>5218450</v>
      </c>
      <c r="B120" s="69">
        <f t="shared" si="6"/>
        <v>41200</v>
      </c>
      <c r="C120" s="84" t="s">
        <v>297</v>
      </c>
      <c r="D120" s="43">
        <v>933</v>
      </c>
      <c r="E120" s="43">
        <f t="shared" si="2"/>
        <v>96</v>
      </c>
      <c r="F120" s="43">
        <f t="shared" si="3"/>
        <v>0</v>
      </c>
      <c r="G120" s="43">
        <f t="shared" si="4"/>
        <v>11</v>
      </c>
      <c r="H120" s="43">
        <v>49</v>
      </c>
      <c r="I120" s="43">
        <v>4</v>
      </c>
      <c r="J120" s="43">
        <v>26</v>
      </c>
      <c r="K120" s="43">
        <v>17</v>
      </c>
      <c r="L120" s="43">
        <v>0</v>
      </c>
      <c r="M120" s="43">
        <v>0</v>
      </c>
      <c r="N120" s="43">
        <v>0</v>
      </c>
      <c r="O120" s="43">
        <v>0</v>
      </c>
      <c r="P120" s="43">
        <v>2</v>
      </c>
      <c r="Q120" s="43">
        <v>1</v>
      </c>
      <c r="R120" s="43">
        <v>4</v>
      </c>
      <c r="S120" s="43">
        <v>4</v>
      </c>
      <c r="T120" s="83"/>
      <c r="U120" s="83"/>
    </row>
    <row r="121" spans="1:21" ht="14.25">
      <c r="A121" s="68">
        <f t="shared" si="5"/>
        <v>5218450</v>
      </c>
      <c r="B121" s="69">
        <f t="shared" si="6"/>
        <v>41200</v>
      </c>
      <c r="C121" s="84" t="s">
        <v>298</v>
      </c>
      <c r="D121" s="43">
        <v>1061</v>
      </c>
      <c r="E121" s="43">
        <f t="shared" si="2"/>
        <v>2</v>
      </c>
      <c r="F121" s="43">
        <f t="shared" si="3"/>
        <v>8</v>
      </c>
      <c r="G121" s="43">
        <f t="shared" si="4"/>
        <v>4</v>
      </c>
      <c r="H121" s="43">
        <v>1</v>
      </c>
      <c r="I121" s="43">
        <v>0</v>
      </c>
      <c r="J121" s="43">
        <v>0</v>
      </c>
      <c r="K121" s="43">
        <v>1</v>
      </c>
      <c r="L121" s="43">
        <v>3</v>
      </c>
      <c r="M121" s="43">
        <v>4</v>
      </c>
      <c r="N121" s="43">
        <v>0</v>
      </c>
      <c r="O121" s="43">
        <v>1</v>
      </c>
      <c r="P121" s="43">
        <v>2</v>
      </c>
      <c r="Q121" s="43">
        <v>0</v>
      </c>
      <c r="R121" s="43">
        <v>0</v>
      </c>
      <c r="S121" s="43">
        <v>2</v>
      </c>
      <c r="T121" s="83"/>
      <c r="U121" s="83"/>
    </row>
    <row r="122" spans="1:21" ht="14.25">
      <c r="A122" s="68">
        <f aca="true" t="shared" si="7" ref="A122:A153">+A$88</f>
        <v>5218450</v>
      </c>
      <c r="B122" s="69">
        <f aca="true" t="shared" si="8" ref="B122:B153">+B$88</f>
        <v>41200</v>
      </c>
      <c r="C122" s="84"/>
      <c r="D122" s="84"/>
      <c r="E122" s="84"/>
      <c r="F122" s="43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3"/>
      <c r="U122" s="83"/>
    </row>
    <row r="123" spans="1:21" ht="14.25">
      <c r="A123" s="68">
        <f t="shared" si="7"/>
        <v>5218450</v>
      </c>
      <c r="B123" s="69">
        <f t="shared" si="8"/>
        <v>41200</v>
      </c>
      <c r="C123" s="84"/>
      <c r="D123" s="84"/>
      <c r="E123" s="84"/>
      <c r="F123" s="43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3"/>
      <c r="U123" s="83"/>
    </row>
    <row r="124" spans="1:21" ht="14.25">
      <c r="A124" s="68">
        <f t="shared" si="7"/>
        <v>5218450</v>
      </c>
      <c r="B124" s="69">
        <f t="shared" si="8"/>
        <v>41200</v>
      </c>
      <c r="C124" s="84"/>
      <c r="D124" s="84"/>
      <c r="E124" s="84"/>
      <c r="F124" s="43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3"/>
      <c r="U124" s="83"/>
    </row>
    <row r="125" spans="1:21" ht="14.25">
      <c r="A125" s="68">
        <f t="shared" si="7"/>
        <v>5218450</v>
      </c>
      <c r="B125" s="69">
        <f t="shared" si="8"/>
        <v>41200</v>
      </c>
      <c r="C125" s="84"/>
      <c r="D125" s="84"/>
      <c r="E125" s="84"/>
      <c r="F125" s="43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3"/>
      <c r="U125" s="83"/>
    </row>
    <row r="126" spans="1:21" ht="14.25">
      <c r="A126" s="68">
        <f t="shared" si="7"/>
        <v>5218450</v>
      </c>
      <c r="B126" s="69">
        <f t="shared" si="8"/>
        <v>41200</v>
      </c>
      <c r="C126" s="84"/>
      <c r="D126" s="84"/>
      <c r="E126" s="84"/>
      <c r="F126" s="43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3"/>
      <c r="U126" s="83"/>
    </row>
    <row r="127" spans="1:21" ht="14.25">
      <c r="A127" s="68">
        <f t="shared" si="7"/>
        <v>5218450</v>
      </c>
      <c r="B127" s="69">
        <f t="shared" si="8"/>
        <v>41200</v>
      </c>
      <c r="C127" s="84"/>
      <c r="D127" s="84"/>
      <c r="E127" s="84"/>
      <c r="F127" s="43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3"/>
      <c r="U127" s="83"/>
    </row>
    <row r="128" spans="1:21" ht="14.25">
      <c r="A128" s="68">
        <f t="shared" si="7"/>
        <v>5218450</v>
      </c>
      <c r="B128" s="69">
        <f t="shared" si="8"/>
        <v>41200</v>
      </c>
      <c r="C128" s="84"/>
      <c r="D128" s="84"/>
      <c r="E128" s="84"/>
      <c r="F128" s="43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3"/>
      <c r="U128" s="83"/>
    </row>
    <row r="129" spans="1:21" ht="14.25">
      <c r="A129" s="68">
        <f t="shared" si="7"/>
        <v>5218450</v>
      </c>
      <c r="B129" s="69">
        <f t="shared" si="8"/>
        <v>41200</v>
      </c>
      <c r="C129" s="84"/>
      <c r="D129" s="84"/>
      <c r="E129" s="84"/>
      <c r="F129" s="43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3"/>
      <c r="U129" s="83"/>
    </row>
    <row r="130" spans="1:21" ht="14.25">
      <c r="A130" s="68">
        <f t="shared" si="7"/>
        <v>5218450</v>
      </c>
      <c r="B130" s="69">
        <f t="shared" si="8"/>
        <v>41200</v>
      </c>
      <c r="C130" s="84"/>
      <c r="D130" s="84"/>
      <c r="E130" s="84"/>
      <c r="F130" s="43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3"/>
      <c r="U130" s="83"/>
    </row>
    <row r="131" spans="1:21" ht="14.25">
      <c r="A131" s="68">
        <f t="shared" si="7"/>
        <v>5218450</v>
      </c>
      <c r="B131" s="69">
        <f t="shared" si="8"/>
        <v>41200</v>
      </c>
      <c r="C131" s="84"/>
      <c r="D131" s="84"/>
      <c r="E131" s="84"/>
      <c r="F131" s="43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3"/>
      <c r="U131" s="83"/>
    </row>
    <row r="132" spans="1:21" ht="14.25">
      <c r="A132" s="68">
        <f t="shared" si="7"/>
        <v>5218450</v>
      </c>
      <c r="B132" s="69">
        <f t="shared" si="8"/>
        <v>41200</v>
      </c>
      <c r="C132" s="84"/>
      <c r="D132" s="84"/>
      <c r="E132" s="84"/>
      <c r="F132" s="43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3"/>
      <c r="U132" s="83"/>
    </row>
    <row r="133" spans="1:21" ht="14.25">
      <c r="A133" s="68">
        <f t="shared" si="7"/>
        <v>5218450</v>
      </c>
      <c r="B133" s="69">
        <f t="shared" si="8"/>
        <v>41200</v>
      </c>
      <c r="C133" s="84"/>
      <c r="D133" s="84"/>
      <c r="E133" s="84"/>
      <c r="F133" s="43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3"/>
      <c r="U133" s="83"/>
    </row>
    <row r="134" spans="1:21" ht="14.25">
      <c r="A134" s="68">
        <f t="shared" si="7"/>
        <v>5218450</v>
      </c>
      <c r="B134" s="69">
        <f t="shared" si="8"/>
        <v>41200</v>
      </c>
      <c r="C134" s="84"/>
      <c r="D134" s="84"/>
      <c r="E134" s="84"/>
      <c r="F134" s="43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/>
      <c r="U134" s="83"/>
    </row>
    <row r="135" spans="1:21" ht="14.25">
      <c r="A135" s="68">
        <f t="shared" si="7"/>
        <v>5218450</v>
      </c>
      <c r="B135" s="69">
        <f t="shared" si="8"/>
        <v>41200</v>
      </c>
      <c r="C135" s="84"/>
      <c r="D135" s="84"/>
      <c r="E135" s="84"/>
      <c r="F135" s="43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3"/>
      <c r="U135" s="83"/>
    </row>
    <row r="136" spans="1:21" ht="14.25">
      <c r="A136" s="68">
        <f t="shared" si="7"/>
        <v>5218450</v>
      </c>
      <c r="B136" s="69">
        <f t="shared" si="8"/>
        <v>41200</v>
      </c>
      <c r="C136" s="84"/>
      <c r="D136" s="84"/>
      <c r="E136" s="84"/>
      <c r="F136" s="43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</row>
    <row r="137" spans="1:21" ht="14.25">
      <c r="A137" s="68">
        <f t="shared" si="7"/>
        <v>5218450</v>
      </c>
      <c r="B137" s="69">
        <f t="shared" si="8"/>
        <v>41200</v>
      </c>
      <c r="C137" s="84"/>
      <c r="D137" s="84"/>
      <c r="E137" s="84"/>
      <c r="F137" s="43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</row>
    <row r="138" spans="1:21" ht="14.25">
      <c r="A138" s="68">
        <f t="shared" si="7"/>
        <v>5218450</v>
      </c>
      <c r="B138" s="69">
        <f t="shared" si="8"/>
        <v>41200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</row>
    <row r="139" spans="1:21" ht="14.25">
      <c r="A139" s="68">
        <f t="shared" si="7"/>
        <v>5218450</v>
      </c>
      <c r="B139" s="69">
        <f t="shared" si="8"/>
        <v>41200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</row>
    <row r="140" spans="1:21" ht="14.25">
      <c r="A140" s="68">
        <f t="shared" si="7"/>
        <v>5218450</v>
      </c>
      <c r="B140" s="69">
        <f t="shared" si="8"/>
        <v>41200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</row>
    <row r="141" spans="1:21" ht="14.25">
      <c r="A141" s="68">
        <f t="shared" si="7"/>
        <v>5218450</v>
      </c>
      <c r="B141" s="69">
        <f t="shared" si="8"/>
        <v>41200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</row>
    <row r="142" spans="1:21" ht="14.25">
      <c r="A142" s="68">
        <f t="shared" si="7"/>
        <v>5218450</v>
      </c>
      <c r="B142" s="69">
        <f t="shared" si="8"/>
        <v>41200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</row>
    <row r="143" spans="1:21" ht="14.25">
      <c r="A143" s="68">
        <f t="shared" si="7"/>
        <v>5218450</v>
      </c>
      <c r="B143" s="69">
        <f t="shared" si="8"/>
        <v>41200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</row>
    <row r="144" spans="1:21" ht="14.25">
      <c r="A144" s="68">
        <f t="shared" si="7"/>
        <v>5218450</v>
      </c>
      <c r="B144" s="69">
        <f t="shared" si="8"/>
        <v>41200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</row>
    <row r="145" spans="1:21" ht="14.25">
      <c r="A145" s="68">
        <f t="shared" si="7"/>
        <v>5218450</v>
      </c>
      <c r="B145" s="69">
        <f t="shared" si="8"/>
        <v>41200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</row>
    <row r="146" spans="1:21" ht="14.25">
      <c r="A146" s="68">
        <f t="shared" si="7"/>
        <v>5218450</v>
      </c>
      <c r="B146" s="69">
        <f t="shared" si="8"/>
        <v>41200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</row>
    <row r="147" spans="1:21" ht="14.25">
      <c r="A147" s="68">
        <f t="shared" si="7"/>
        <v>5218450</v>
      </c>
      <c r="B147" s="69">
        <f t="shared" si="8"/>
        <v>41200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</row>
    <row r="148" spans="1:21" ht="14.25">
      <c r="A148" s="68">
        <f t="shared" si="7"/>
        <v>5218450</v>
      </c>
      <c r="B148" s="69">
        <f t="shared" si="8"/>
        <v>41200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</row>
    <row r="149" spans="1:21" ht="14.25">
      <c r="A149" s="68">
        <f t="shared" si="7"/>
        <v>5218450</v>
      </c>
      <c r="B149" s="69">
        <f t="shared" si="8"/>
        <v>41200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</row>
    <row r="150" spans="1:21" ht="14.25">
      <c r="A150" s="68">
        <f t="shared" si="7"/>
        <v>5218450</v>
      </c>
      <c r="B150" s="69">
        <f t="shared" si="8"/>
        <v>41200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</row>
    <row r="151" spans="1:21" ht="14.25">
      <c r="A151" s="68">
        <f t="shared" si="7"/>
        <v>5218450</v>
      </c>
      <c r="B151" s="69">
        <f t="shared" si="8"/>
        <v>41200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</row>
    <row r="152" spans="1:21" ht="14.25">
      <c r="A152" s="68">
        <f t="shared" si="7"/>
        <v>5218450</v>
      </c>
      <c r="B152" s="69">
        <f t="shared" si="8"/>
        <v>41200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</row>
    <row r="153" spans="1:21" ht="14.25">
      <c r="A153" s="68">
        <f t="shared" si="7"/>
        <v>5218450</v>
      </c>
      <c r="B153" s="69">
        <f t="shared" si="8"/>
        <v>41200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</row>
    <row r="154" spans="1:21" ht="14.25">
      <c r="A154" s="68">
        <f aca="true" t="shared" si="9" ref="A154:A185">+A$88</f>
        <v>5218450</v>
      </c>
      <c r="B154" s="69">
        <f aca="true" t="shared" si="10" ref="B154:B185">+B$88</f>
        <v>41200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</row>
    <row r="155" spans="1:21" ht="14.25">
      <c r="A155" s="68">
        <f t="shared" si="9"/>
        <v>5218450</v>
      </c>
      <c r="B155" s="69">
        <f t="shared" si="10"/>
        <v>41200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</row>
    <row r="156" spans="1:21" ht="14.25">
      <c r="A156" s="68">
        <f t="shared" si="9"/>
        <v>5218450</v>
      </c>
      <c r="B156" s="69">
        <f t="shared" si="10"/>
        <v>41200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</row>
    <row r="157" spans="1:21" ht="14.25">
      <c r="A157" s="68">
        <f t="shared" si="9"/>
        <v>5218450</v>
      </c>
      <c r="B157" s="69">
        <f t="shared" si="10"/>
        <v>41200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</row>
    <row r="158" spans="1:21" ht="14.25">
      <c r="A158" s="68">
        <f t="shared" si="9"/>
        <v>5218450</v>
      </c>
      <c r="B158" s="69">
        <f t="shared" si="10"/>
        <v>41200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</row>
    <row r="159" spans="1:21" ht="14.25">
      <c r="A159" s="68">
        <f t="shared" si="9"/>
        <v>5218450</v>
      </c>
      <c r="B159" s="69">
        <f t="shared" si="10"/>
        <v>41200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</row>
    <row r="160" spans="1:21" ht="14.25">
      <c r="A160" s="68">
        <f t="shared" si="9"/>
        <v>5218450</v>
      </c>
      <c r="B160" s="69">
        <f t="shared" si="10"/>
        <v>41200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</row>
    <row r="161" spans="1:21" ht="14.25">
      <c r="A161" s="68">
        <f t="shared" si="9"/>
        <v>5218450</v>
      </c>
      <c r="B161" s="69">
        <f t="shared" si="10"/>
        <v>41200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</row>
    <row r="162" spans="1:21" ht="14.25">
      <c r="A162" s="68">
        <f t="shared" si="9"/>
        <v>5218450</v>
      </c>
      <c r="B162" s="69">
        <f t="shared" si="10"/>
        <v>41200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</row>
    <row r="163" spans="1:21" ht="14.25">
      <c r="A163" s="68">
        <f t="shared" si="9"/>
        <v>5218450</v>
      </c>
      <c r="B163" s="69">
        <f t="shared" si="10"/>
        <v>41200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</row>
    <row r="164" spans="1:21" ht="14.25">
      <c r="A164" s="68">
        <f t="shared" si="9"/>
        <v>5218450</v>
      </c>
      <c r="B164" s="69">
        <f t="shared" si="10"/>
        <v>41200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</row>
    <row r="165" spans="1:21" ht="14.25">
      <c r="A165" s="68">
        <f t="shared" si="9"/>
        <v>5218450</v>
      </c>
      <c r="B165" s="69">
        <f t="shared" si="10"/>
        <v>41200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</row>
    <row r="166" spans="1:21" ht="14.25">
      <c r="A166" s="68">
        <f t="shared" si="9"/>
        <v>5218450</v>
      </c>
      <c r="B166" s="69">
        <f t="shared" si="10"/>
        <v>41200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</row>
    <row r="167" spans="1:21" ht="14.25">
      <c r="A167" s="68">
        <f t="shared" si="9"/>
        <v>5218450</v>
      </c>
      <c r="B167" s="69">
        <f t="shared" si="10"/>
        <v>41200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</row>
    <row r="168" spans="1:21" ht="14.25">
      <c r="A168" s="68">
        <f t="shared" si="9"/>
        <v>5218450</v>
      </c>
      <c r="B168" s="69">
        <f t="shared" si="10"/>
        <v>41200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</row>
    <row r="169" spans="1:21" ht="14.25">
      <c r="A169" s="68">
        <f t="shared" si="9"/>
        <v>5218450</v>
      </c>
      <c r="B169" s="69">
        <f t="shared" si="10"/>
        <v>41200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</row>
    <row r="170" spans="1:21" ht="14.25">
      <c r="A170" s="68">
        <f t="shared" si="9"/>
        <v>5218450</v>
      </c>
      <c r="B170" s="69">
        <f t="shared" si="10"/>
        <v>41200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</row>
    <row r="171" spans="1:21" ht="14.25">
      <c r="A171" s="68">
        <f t="shared" si="9"/>
        <v>5218450</v>
      </c>
      <c r="B171" s="69">
        <f t="shared" si="10"/>
        <v>41200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</row>
    <row r="172" spans="1:21" ht="14.25">
      <c r="A172" s="68">
        <f t="shared" si="9"/>
        <v>5218450</v>
      </c>
      <c r="B172" s="69">
        <f t="shared" si="10"/>
        <v>41200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</row>
    <row r="173" spans="1:21" ht="14.25">
      <c r="A173" s="68">
        <f t="shared" si="9"/>
        <v>5218450</v>
      </c>
      <c r="B173" s="69">
        <f t="shared" si="10"/>
        <v>41200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</row>
    <row r="174" spans="1:21" ht="14.25">
      <c r="A174" s="68">
        <f t="shared" si="9"/>
        <v>5218450</v>
      </c>
      <c r="B174" s="69">
        <f t="shared" si="10"/>
        <v>41200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</row>
    <row r="175" spans="1:21" ht="14.25">
      <c r="A175" s="68">
        <f t="shared" si="9"/>
        <v>5218450</v>
      </c>
      <c r="B175" s="69">
        <f t="shared" si="10"/>
        <v>41200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</row>
    <row r="176" spans="1:21" ht="14.25">
      <c r="A176" s="68">
        <f t="shared" si="9"/>
        <v>5218450</v>
      </c>
      <c r="B176" s="69">
        <f t="shared" si="10"/>
        <v>41200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</row>
    <row r="177" spans="1:21" ht="14.25">
      <c r="A177" s="68">
        <f t="shared" si="9"/>
        <v>5218450</v>
      </c>
      <c r="B177" s="69">
        <f t="shared" si="10"/>
        <v>41200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</row>
    <row r="178" spans="1:21" ht="14.25">
      <c r="A178" s="68">
        <f t="shared" si="9"/>
        <v>5218450</v>
      </c>
      <c r="B178" s="69">
        <f t="shared" si="10"/>
        <v>41200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</row>
    <row r="179" spans="1:21" ht="14.25">
      <c r="A179" s="68">
        <f t="shared" si="9"/>
        <v>5218450</v>
      </c>
      <c r="B179" s="69">
        <f t="shared" si="10"/>
        <v>41200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</row>
    <row r="180" spans="1:21" ht="14.25">
      <c r="A180" s="68">
        <f t="shared" si="9"/>
        <v>5218450</v>
      </c>
      <c r="B180" s="69">
        <f t="shared" si="10"/>
        <v>41200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</row>
    <row r="181" spans="1:21" ht="14.25">
      <c r="A181" s="68">
        <f t="shared" si="9"/>
        <v>5218450</v>
      </c>
      <c r="B181" s="69">
        <f t="shared" si="10"/>
        <v>41200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</row>
    <row r="182" spans="1:21" ht="14.25">
      <c r="A182" s="68">
        <f t="shared" si="9"/>
        <v>5218450</v>
      </c>
      <c r="B182" s="69">
        <f t="shared" si="10"/>
        <v>41200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</row>
    <row r="183" spans="1:21" ht="14.25">
      <c r="A183" s="68">
        <f t="shared" si="9"/>
        <v>5218450</v>
      </c>
      <c r="B183" s="69">
        <f t="shared" si="10"/>
        <v>41200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</row>
    <row r="184" spans="1:21" ht="14.25">
      <c r="A184" s="68">
        <f t="shared" si="9"/>
        <v>5218450</v>
      </c>
      <c r="B184" s="69">
        <f t="shared" si="10"/>
        <v>41200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</row>
    <row r="185" spans="1:21" ht="14.25">
      <c r="A185" s="68">
        <f t="shared" si="9"/>
        <v>5218450</v>
      </c>
      <c r="B185" s="69">
        <f t="shared" si="10"/>
        <v>41200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</row>
    <row r="186" spans="1:21" ht="14.25">
      <c r="A186" s="68">
        <f aca="true" t="shared" si="11" ref="A186:A217">+A$88</f>
        <v>5218450</v>
      </c>
      <c r="B186" s="69">
        <f aca="true" t="shared" si="12" ref="B186:B217">+B$88</f>
        <v>41200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</row>
    <row r="187" spans="1:21" ht="14.25">
      <c r="A187" s="68">
        <f t="shared" si="11"/>
        <v>5218450</v>
      </c>
      <c r="B187" s="69">
        <f t="shared" si="12"/>
        <v>41200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</row>
    <row r="188" spans="1:21" ht="14.25">
      <c r="A188" s="68">
        <f t="shared" si="11"/>
        <v>5218450</v>
      </c>
      <c r="B188" s="69">
        <f t="shared" si="12"/>
        <v>41200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</row>
    <row r="189" spans="1:21" ht="14.25">
      <c r="A189" s="68">
        <f t="shared" si="11"/>
        <v>5218450</v>
      </c>
      <c r="B189" s="69">
        <f t="shared" si="12"/>
        <v>41200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</row>
    <row r="190" spans="1:21" ht="14.25">
      <c r="A190" s="68">
        <f t="shared" si="11"/>
        <v>5218450</v>
      </c>
      <c r="B190" s="69">
        <f t="shared" si="12"/>
        <v>41200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</row>
    <row r="191" spans="1:21" ht="14.25">
      <c r="A191" s="68">
        <f t="shared" si="11"/>
        <v>5218450</v>
      </c>
      <c r="B191" s="69">
        <f t="shared" si="12"/>
        <v>41200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</row>
    <row r="192" spans="1:21" ht="14.25">
      <c r="A192" s="68">
        <f t="shared" si="11"/>
        <v>5218450</v>
      </c>
      <c r="B192" s="69">
        <f t="shared" si="12"/>
        <v>41200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</row>
    <row r="193" spans="1:21" ht="14.25">
      <c r="A193" s="68">
        <f t="shared" si="11"/>
        <v>5218450</v>
      </c>
      <c r="B193" s="69">
        <f t="shared" si="12"/>
        <v>41200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</row>
    <row r="194" spans="1:21" ht="14.25">
      <c r="A194" s="68">
        <f t="shared" si="11"/>
        <v>5218450</v>
      </c>
      <c r="B194" s="69">
        <f t="shared" si="12"/>
        <v>41200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</row>
    <row r="195" spans="1:21" ht="14.25">
      <c r="A195" s="68">
        <f t="shared" si="11"/>
        <v>5218450</v>
      </c>
      <c r="B195" s="69">
        <f t="shared" si="12"/>
        <v>41200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</row>
    <row r="196" spans="1:21" ht="14.25">
      <c r="A196" s="68">
        <f t="shared" si="11"/>
        <v>5218450</v>
      </c>
      <c r="B196" s="69">
        <f t="shared" si="12"/>
        <v>41200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</row>
    <row r="197" spans="1:21" ht="14.25">
      <c r="A197" s="68">
        <f t="shared" si="11"/>
        <v>5218450</v>
      </c>
      <c r="B197" s="69">
        <f t="shared" si="12"/>
        <v>41200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</row>
    <row r="198" spans="1:21" ht="14.25">
      <c r="A198" s="68">
        <f t="shared" si="11"/>
        <v>5218450</v>
      </c>
      <c r="B198" s="69">
        <f t="shared" si="12"/>
        <v>41200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</row>
    <row r="199" spans="1:21" ht="14.25">
      <c r="A199" s="68">
        <f t="shared" si="11"/>
        <v>5218450</v>
      </c>
      <c r="B199" s="69">
        <f t="shared" si="12"/>
        <v>41200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</row>
    <row r="200" spans="1:21" ht="14.25">
      <c r="A200" s="68">
        <f t="shared" si="11"/>
        <v>5218450</v>
      </c>
      <c r="B200" s="69">
        <f t="shared" si="12"/>
        <v>41200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</row>
    <row r="201" spans="1:21" ht="14.25">
      <c r="A201" s="68">
        <f t="shared" si="11"/>
        <v>5218450</v>
      </c>
      <c r="B201" s="69">
        <f t="shared" si="12"/>
        <v>41200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</row>
    <row r="202" spans="1:21" ht="14.25">
      <c r="A202" s="68">
        <f t="shared" si="11"/>
        <v>5218450</v>
      </c>
      <c r="B202" s="69">
        <f t="shared" si="12"/>
        <v>41200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</row>
    <row r="203" spans="1:21" ht="14.25">
      <c r="A203" s="68">
        <f t="shared" si="11"/>
        <v>5218450</v>
      </c>
      <c r="B203" s="69">
        <f t="shared" si="12"/>
        <v>41200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</row>
    <row r="204" spans="1:21" ht="14.25">
      <c r="A204" s="68">
        <f t="shared" si="11"/>
        <v>5218450</v>
      </c>
      <c r="B204" s="69">
        <f t="shared" si="12"/>
        <v>41200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</row>
    <row r="205" spans="1:21" ht="14.25">
      <c r="A205" s="68">
        <f t="shared" si="11"/>
        <v>5218450</v>
      </c>
      <c r="B205" s="69">
        <f t="shared" si="12"/>
        <v>41200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</row>
    <row r="206" spans="1:21" ht="14.25">
      <c r="A206" s="68">
        <f t="shared" si="11"/>
        <v>5218450</v>
      </c>
      <c r="B206" s="69">
        <f t="shared" si="12"/>
        <v>41200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</row>
    <row r="207" spans="1:21" ht="14.25">
      <c r="A207" s="68">
        <f t="shared" si="11"/>
        <v>5218450</v>
      </c>
      <c r="B207" s="69">
        <f t="shared" si="12"/>
        <v>41200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</row>
    <row r="208" spans="1:21" ht="14.25">
      <c r="A208" s="68">
        <f t="shared" si="11"/>
        <v>5218450</v>
      </c>
      <c r="B208" s="69">
        <f t="shared" si="12"/>
        <v>41200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</row>
    <row r="209" spans="1:21" ht="14.25">
      <c r="A209" s="68">
        <f t="shared" si="11"/>
        <v>5218450</v>
      </c>
      <c r="B209" s="69">
        <f t="shared" si="12"/>
        <v>41200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</row>
    <row r="210" spans="1:21" ht="14.25">
      <c r="A210" s="68">
        <f t="shared" si="11"/>
        <v>5218450</v>
      </c>
      <c r="B210" s="69">
        <f t="shared" si="12"/>
        <v>41200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</row>
    <row r="211" spans="1:21" ht="14.25">
      <c r="A211" s="68">
        <f t="shared" si="11"/>
        <v>5218450</v>
      </c>
      <c r="B211" s="69">
        <f t="shared" si="12"/>
        <v>41200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</row>
    <row r="212" spans="1:21" ht="14.25">
      <c r="A212" s="68">
        <f t="shared" si="11"/>
        <v>5218450</v>
      </c>
      <c r="B212" s="69">
        <f t="shared" si="12"/>
        <v>41200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</row>
    <row r="213" spans="1:21" ht="14.25">
      <c r="A213" s="68">
        <f t="shared" si="11"/>
        <v>5218450</v>
      </c>
      <c r="B213" s="69">
        <f t="shared" si="12"/>
        <v>41200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</row>
    <row r="214" spans="1:21" ht="14.25">
      <c r="A214" s="68">
        <f t="shared" si="11"/>
        <v>5218450</v>
      </c>
      <c r="B214" s="69">
        <f t="shared" si="12"/>
        <v>41200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</row>
    <row r="215" spans="1:21" ht="14.25">
      <c r="A215" s="68">
        <f t="shared" si="11"/>
        <v>5218450</v>
      </c>
      <c r="B215" s="69">
        <f t="shared" si="12"/>
        <v>41200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</row>
    <row r="216" spans="1:21" ht="14.25">
      <c r="A216" s="68">
        <f t="shared" si="11"/>
        <v>5218450</v>
      </c>
      <c r="B216" s="69">
        <f t="shared" si="12"/>
        <v>41200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</row>
    <row r="217" spans="1:21" ht="14.25">
      <c r="A217" s="68">
        <f t="shared" si="11"/>
        <v>5218450</v>
      </c>
      <c r="B217" s="69">
        <f t="shared" si="12"/>
        <v>41200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</row>
    <row r="218" spans="1:21" ht="14.25">
      <c r="A218" s="68">
        <f aca="true" t="shared" si="13" ref="A218:A243">+A$88</f>
        <v>5218450</v>
      </c>
      <c r="B218" s="69">
        <f aca="true" t="shared" si="14" ref="B218:B243">+B$88</f>
        <v>41200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</row>
    <row r="219" spans="1:21" ht="14.25">
      <c r="A219" s="68">
        <f t="shared" si="13"/>
        <v>5218450</v>
      </c>
      <c r="B219" s="69">
        <f t="shared" si="14"/>
        <v>41200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</row>
    <row r="220" spans="1:21" ht="14.25">
      <c r="A220" s="68">
        <f t="shared" si="13"/>
        <v>5218450</v>
      </c>
      <c r="B220" s="69">
        <f t="shared" si="14"/>
        <v>41200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</row>
    <row r="221" spans="1:21" ht="14.25">
      <c r="A221" s="68">
        <f t="shared" si="13"/>
        <v>5218450</v>
      </c>
      <c r="B221" s="69">
        <f t="shared" si="14"/>
        <v>41200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</row>
    <row r="222" spans="1:21" ht="14.25">
      <c r="A222" s="68">
        <f t="shared" si="13"/>
        <v>5218450</v>
      </c>
      <c r="B222" s="69">
        <f t="shared" si="14"/>
        <v>41200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</row>
    <row r="223" spans="1:21" ht="14.25">
      <c r="A223" s="68">
        <f t="shared" si="13"/>
        <v>5218450</v>
      </c>
      <c r="B223" s="69">
        <f t="shared" si="14"/>
        <v>41200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</row>
    <row r="224" spans="1:21" ht="14.25">
      <c r="A224" s="68">
        <f t="shared" si="13"/>
        <v>5218450</v>
      </c>
      <c r="B224" s="69">
        <f t="shared" si="14"/>
        <v>41200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</row>
    <row r="225" spans="1:21" ht="14.25">
      <c r="A225" s="68">
        <f t="shared" si="13"/>
        <v>5218450</v>
      </c>
      <c r="B225" s="69">
        <f t="shared" si="14"/>
        <v>41200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</row>
    <row r="226" spans="1:21" ht="14.25">
      <c r="A226" s="68">
        <f t="shared" si="13"/>
        <v>5218450</v>
      </c>
      <c r="B226" s="69">
        <f t="shared" si="14"/>
        <v>41200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</row>
    <row r="227" spans="1:21" ht="14.25">
      <c r="A227" s="68">
        <f t="shared" si="13"/>
        <v>5218450</v>
      </c>
      <c r="B227" s="69">
        <f t="shared" si="14"/>
        <v>41200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</row>
    <row r="228" spans="1:21" ht="14.25">
      <c r="A228" s="68">
        <f t="shared" si="13"/>
        <v>5218450</v>
      </c>
      <c r="B228" s="69">
        <f t="shared" si="14"/>
        <v>41200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</row>
    <row r="229" spans="1:21" ht="14.25">
      <c r="A229" s="68">
        <f t="shared" si="13"/>
        <v>5218450</v>
      </c>
      <c r="B229" s="69">
        <f t="shared" si="14"/>
        <v>41200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</row>
    <row r="230" spans="1:21" ht="14.25">
      <c r="A230" s="68">
        <f t="shared" si="13"/>
        <v>5218450</v>
      </c>
      <c r="B230" s="69">
        <f t="shared" si="14"/>
        <v>41200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</row>
    <row r="231" spans="1:21" ht="14.25">
      <c r="A231" s="68">
        <f t="shared" si="13"/>
        <v>5218450</v>
      </c>
      <c r="B231" s="69">
        <f t="shared" si="14"/>
        <v>41200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</row>
    <row r="232" spans="1:21" ht="14.25">
      <c r="A232" s="68">
        <f t="shared" si="13"/>
        <v>5218450</v>
      </c>
      <c r="B232" s="69">
        <f t="shared" si="14"/>
        <v>41200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</row>
    <row r="233" spans="1:21" ht="14.25">
      <c r="A233" s="68">
        <f t="shared" si="13"/>
        <v>5218450</v>
      </c>
      <c r="B233" s="69">
        <f t="shared" si="14"/>
        <v>41200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</row>
    <row r="234" spans="1:21" ht="14.25">
      <c r="A234" s="68">
        <f t="shared" si="13"/>
        <v>5218450</v>
      </c>
      <c r="B234" s="69">
        <f t="shared" si="14"/>
        <v>41200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</row>
    <row r="235" spans="1:21" ht="14.25">
      <c r="A235" s="68">
        <f t="shared" si="13"/>
        <v>5218450</v>
      </c>
      <c r="B235" s="69">
        <f t="shared" si="14"/>
        <v>41200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</row>
    <row r="236" spans="1:21" ht="14.25">
      <c r="A236" s="68">
        <f t="shared" si="13"/>
        <v>5218450</v>
      </c>
      <c r="B236" s="69">
        <f t="shared" si="14"/>
        <v>41200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</row>
    <row r="237" spans="1:21" ht="14.25">
      <c r="A237" s="68">
        <f t="shared" si="13"/>
        <v>5218450</v>
      </c>
      <c r="B237" s="69">
        <f t="shared" si="14"/>
        <v>41200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</row>
    <row r="238" spans="1:21" ht="14.25">
      <c r="A238" s="68">
        <f t="shared" si="13"/>
        <v>5218450</v>
      </c>
      <c r="B238" s="69">
        <f t="shared" si="14"/>
        <v>41200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</row>
    <row r="239" spans="1:21" ht="14.25">
      <c r="A239" s="68">
        <f t="shared" si="13"/>
        <v>5218450</v>
      </c>
      <c r="B239" s="69">
        <f t="shared" si="14"/>
        <v>41200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</row>
    <row r="240" spans="1:21" ht="14.25">
      <c r="A240" s="68">
        <f t="shared" si="13"/>
        <v>5218450</v>
      </c>
      <c r="B240" s="69">
        <f t="shared" si="14"/>
        <v>41200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</row>
    <row r="241" spans="1:21" ht="14.25">
      <c r="A241" s="68">
        <f t="shared" si="13"/>
        <v>5218450</v>
      </c>
      <c r="B241" s="69">
        <f t="shared" si="14"/>
        <v>41200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</row>
    <row r="242" spans="1:21" ht="14.25">
      <c r="A242" s="68">
        <f t="shared" si="13"/>
        <v>5218450</v>
      </c>
      <c r="B242" s="69">
        <f t="shared" si="14"/>
        <v>41200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</row>
    <row r="243" spans="1:21" ht="14.25">
      <c r="A243" s="68">
        <f t="shared" si="13"/>
        <v>5218450</v>
      </c>
      <c r="B243" s="69">
        <f t="shared" si="14"/>
        <v>41200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</row>
    <row r="244" spans="3:21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</row>
    <row r="245" spans="3:21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</row>
    <row r="246" spans="3:21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</row>
    <row r="247" spans="3:21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</row>
    <row r="248" spans="3:21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</row>
    <row r="249" spans="3:21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</row>
    <row r="250" spans="3:21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</row>
    <row r="251" spans="3:21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</row>
    <row r="252" spans="3:21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</row>
    <row r="253" spans="3:21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</row>
    <row r="254" spans="3:21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</row>
    <row r="255" spans="3:21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</row>
    <row r="256" spans="3:21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</row>
    <row r="257" spans="3:21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</row>
    <row r="258" spans="3:21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</row>
    <row r="259" spans="3:21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</row>
    <row r="260" spans="3:21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</row>
    <row r="261" spans="3:21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</row>
    <row r="262" spans="3:21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</row>
    <row r="263" spans="3:21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</row>
    <row r="264" spans="3:21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</row>
    <row r="265" spans="3:21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</row>
    <row r="266" spans="3:21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</row>
    <row r="267" spans="3:21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</row>
    <row r="268" spans="3:21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</row>
    <row r="269" spans="3:21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</row>
    <row r="270" spans="3:21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</row>
    <row r="271" spans="3:21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</row>
    <row r="272" spans="3:21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</row>
    <row r="273" spans="3:21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</row>
    <row r="274" spans="3:21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</row>
    <row r="275" spans="3:21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</row>
    <row r="276" spans="3:21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</row>
    <row r="277" spans="3:21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</row>
    <row r="278" spans="3:21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</row>
    <row r="279" spans="3:21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</row>
    <row r="280" spans="3:21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</row>
    <row r="281" spans="3:21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</row>
    <row r="282" spans="3:21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</row>
    <row r="283" spans="3:21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</row>
    <row r="284" spans="3:21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</row>
    <row r="285" spans="3:21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</row>
    <row r="286" spans="3:21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</row>
    <row r="287" spans="3:21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</row>
    <row r="288" spans="3:21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</row>
    <row r="289" spans="3:21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</row>
    <row r="290" spans="3:21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</row>
    <row r="291" spans="3:21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</row>
    <row r="292" spans="3:21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</row>
    <row r="293" spans="3:21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</row>
    <row r="294" spans="3:21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</row>
    <row r="295" spans="3:21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</row>
    <row r="296" spans="3:21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</row>
    <row r="297" spans="3:21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</row>
    <row r="298" spans="3:21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</row>
    <row r="299" spans="3:21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</row>
    <row r="300" spans="3:21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</row>
    <row r="301" spans="3:21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</row>
    <row r="302" spans="3:21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</row>
    <row r="303" spans="3:21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</row>
    <row r="304" spans="3:21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</row>
    <row r="305" spans="3:21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</row>
    <row r="306" spans="3:21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</row>
    <row r="307" spans="3:21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</row>
    <row r="308" spans="3:21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</row>
    <row r="309" spans="3:21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</row>
    <row r="310" spans="3:21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</row>
    <row r="311" spans="3:21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</row>
    <row r="312" spans="3:21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</row>
    <row r="313" spans="3:21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</row>
    <row r="314" spans="3:21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</row>
    <row r="315" spans="3:21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</row>
    <row r="316" spans="3:21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</row>
    <row r="317" spans="3:21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</row>
    <row r="318" spans="3:21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</row>
    <row r="319" spans="3:21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</row>
    <row r="320" spans="3:21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</row>
    <row r="321" spans="3:21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</row>
    <row r="322" spans="3:21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</row>
    <row r="323" spans="3:21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</row>
    <row r="324" spans="3:21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</row>
    <row r="325" spans="3:21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</row>
    <row r="326" spans="3:21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</row>
    <row r="327" spans="3:21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</row>
    <row r="328" spans="3:21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</row>
    <row r="329" spans="3:21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</row>
    <row r="330" spans="3:21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</row>
    <row r="331" spans="3:21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</row>
    <row r="332" spans="3:21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</row>
    <row r="333" spans="3:21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</row>
    <row r="334" spans="3:21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</row>
    <row r="335" spans="3:21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</row>
    <row r="336" spans="3:21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</row>
    <row r="337" spans="3:21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</row>
    <row r="338" spans="3:19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</row>
    <row r="339" spans="3:19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</row>
    <row r="340" spans="3:19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</row>
    <row r="341" spans="3:19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</row>
    <row r="342" spans="3:19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</row>
    <row r="343" spans="3:19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</row>
    <row r="344" spans="3:19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</row>
    <row r="345" spans="3:19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</row>
    <row r="346" spans="3:19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</row>
    <row r="347" spans="3:19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</row>
    <row r="348" spans="3:19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</row>
    <row r="349" spans="3:19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</row>
    <row r="350" spans="3:19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</row>
    <row r="351" spans="3:19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</row>
    <row r="352" spans="3:19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</row>
    <row r="353" spans="3:19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</row>
    <row r="354" spans="3:19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</row>
    <row r="355" spans="3:19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</row>
    <row r="356" spans="3:19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</row>
    <row r="357" spans="3:19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</row>
    <row r="358" spans="3:19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</row>
    <row r="359" spans="3:19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</row>
    <row r="360" spans="3:19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</row>
    <row r="361" spans="3:19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</row>
    <row r="362" spans="3:19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</row>
    <row r="363" spans="3:19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</row>
    <row r="364" spans="3:19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</row>
    <row r="365" spans="3:19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</row>
    <row r="366" spans="3:19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</row>
    <row r="367" spans="3:19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</row>
    <row r="368" spans="3:19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</row>
    <row r="369" spans="3:19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</row>
    <row r="370" spans="3:19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</row>
    <row r="371" spans="3:19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</row>
    <row r="372" spans="3:19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</row>
    <row r="373" spans="3:19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</row>
    <row r="374" spans="3:19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</row>
    <row r="375" spans="3:19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</row>
    <row r="376" spans="3:19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</row>
    <row r="377" spans="3:19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</row>
    <row r="378" spans="3:19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</row>
    <row r="379" spans="3:19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</row>
    <row r="380" spans="3:19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</row>
    <row r="381" spans="3:19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</row>
    <row r="382" spans="3:19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</row>
    <row r="383" spans="3:19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</row>
    <row r="384" spans="3:19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</row>
    <row r="385" spans="3:19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</row>
    <row r="386" spans="3:19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</row>
    <row r="387" spans="3:19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</row>
    <row r="388" spans="3:19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</row>
    <row r="389" spans="3:19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</row>
    <row r="390" spans="3:19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</row>
    <row r="391" spans="3:19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</row>
    <row r="392" spans="3:19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</row>
    <row r="393" spans="3:19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</row>
    <row r="394" spans="3:19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</row>
    <row r="395" spans="3:19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</row>
    <row r="396" spans="3:19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</row>
    <row r="397" spans="3:19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</row>
    <row r="398" spans="3:19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</row>
    <row r="399" spans="3:19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</row>
    <row r="400" spans="3:19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</row>
    <row r="401" spans="3:19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</row>
    <row r="402" spans="3:19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</row>
    <row r="403" spans="3:19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</row>
    <row r="404" spans="3:19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</row>
    <row r="405" spans="3:19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</row>
    <row r="406" spans="3:19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</row>
    <row r="407" spans="3:19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</row>
    <row r="408" spans="3:19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</row>
    <row r="409" spans="3:19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</row>
    <row r="410" spans="3:19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</row>
    <row r="411" spans="3:19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</row>
    <row r="412" spans="3:19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</row>
    <row r="413" spans="3:19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</row>
    <row r="414" spans="3:19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</row>
    <row r="415" spans="3:19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</row>
    <row r="416" spans="3:19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</row>
    <row r="417" spans="3:19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</row>
    <row r="418" spans="3:19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</row>
    <row r="419" spans="3:19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</row>
    <row r="420" spans="3:19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</row>
    <row r="421" spans="3:19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</row>
    <row r="422" spans="3:19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</row>
    <row r="423" spans="3:19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</row>
    <row r="424" spans="3:19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</row>
    <row r="425" spans="3:19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</row>
    <row r="426" spans="3:19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</row>
    <row r="427" spans="3:19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</row>
    <row r="428" spans="3:19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</row>
    <row r="429" spans="3:19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</row>
    <row r="430" spans="3:19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</row>
    <row r="431" spans="3:19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</row>
    <row r="432" spans="3:19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</row>
    <row r="433" spans="3:19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</row>
    <row r="434" spans="3:19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</row>
    <row r="435" spans="3:19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</row>
    <row r="436" spans="3:19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</row>
    <row r="437" spans="3:19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</row>
    <row r="438" spans="3:19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</row>
    <row r="439" spans="3:19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</row>
    <row r="440" spans="3:19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</row>
    <row r="441" spans="3:19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</row>
    <row r="442" spans="3:19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</row>
    <row r="443" spans="3:19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</row>
    <row r="444" spans="3:19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</row>
    <row r="445" spans="3:19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</row>
    <row r="446" spans="3:19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</row>
    <row r="447" spans="3:19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</row>
    <row r="448" spans="3:19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</row>
    <row r="449" spans="3:19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</row>
    <row r="450" spans="3:19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</row>
    <row r="451" spans="3:19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</row>
    <row r="452" spans="3:19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</row>
    <row r="453" spans="3:19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</row>
    <row r="454" spans="3:19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</row>
    <row r="455" spans="3:19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</row>
    <row r="456" spans="3:19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</row>
    <row r="457" spans="3:19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</row>
    <row r="458" spans="3:19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</row>
    <row r="459" spans="3:19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</row>
    <row r="460" spans="3:19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</row>
    <row r="461" spans="3:19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</row>
    <row r="462" spans="3:19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</row>
    <row r="463" spans="3:19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</row>
    <row r="464" spans="3:19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</row>
    <row r="465" spans="3:19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</row>
    <row r="466" spans="3:19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</row>
    <row r="467" spans="3:19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</row>
    <row r="468" spans="3:19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</row>
    <row r="469" spans="3:19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</row>
    <row r="470" spans="3:19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</row>
    <row r="471" spans="3:19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</row>
    <row r="472" spans="3:19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</row>
    <row r="473" spans="3:19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</row>
    <row r="474" spans="3:19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</row>
    <row r="475" spans="3:19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</row>
    <row r="476" spans="3:19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</row>
    <row r="477" spans="3:19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</row>
    <row r="478" spans="3:19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</row>
    <row r="479" spans="3:19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</row>
    <row r="480" spans="3:19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</row>
    <row r="481" spans="3:19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</row>
    <row r="482" spans="3:19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</row>
    <row r="483" spans="3:19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</row>
    <row r="484" spans="3:19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</row>
    <row r="485" spans="3:19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</row>
    <row r="486" spans="3:19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</row>
    <row r="487" spans="3:19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</row>
    <row r="488" spans="3:19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</row>
    <row r="489" spans="3:19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DREAL-MP</cp:lastModifiedBy>
  <cp:lastPrinted>2007-03-15T14:55:31Z</cp:lastPrinted>
  <dcterms:created xsi:type="dcterms:W3CDTF">2006-11-24T10:55:07Z</dcterms:created>
  <dcterms:modified xsi:type="dcterms:W3CDTF">2013-03-26T14:02:28Z</dcterms:modified>
  <cp:category/>
  <cp:version/>
  <cp:contentType/>
  <cp:contentStatus/>
</cp:coreProperties>
</file>