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definedNames>
    <definedName name="Z_11887DF9_98DF_462D_BC98_4C086E6B17E7_.wvu.PrintArea" localSheetId="0" hidden="1">'CEMAGREF inv'!$A$1:$S$198</definedName>
    <definedName name="Z_11887DF9_98DF_462D_BC98_4C086E6B17E7_.wvu.PrintArea" localSheetId="1" hidden="1">'CEMAGREF terrain inv'!$A$1:$Y$63</definedName>
    <definedName name="Z_D04FADF6_88EB_4914_B02F_722D89D1AC9E_.wvu.PrintArea" localSheetId="0" hidden="1">'CEMAGREF inv'!$A$1:$S$198</definedName>
    <definedName name="Z_D04FADF6_88EB_4914_B02F_722D89D1AC9E_.wvu.PrintArea" localSheetId="1" hidden="1">'CEMAGREF terrain inv'!$A$1:$Y$63</definedName>
    <definedName name="Z_D5A2D24D_BA9C_4540_8849_650C7778DDD8_.wvu.PrintArea" localSheetId="0" hidden="1">'CEMAGREF inv'!$A$1:$S$198</definedName>
    <definedName name="Z_D5A2D24D_BA9C_4540_8849_650C7778DDD8_.wvu.PrintArea" localSheetId="1" hidden="1">'CEMAGREF terrain inv'!$A$1:$Y$63</definedName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<sst xmlns="http://schemas.openxmlformats.org/spreadsheetml/2006/main" count="632" uniqueCount="324">
  <si>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</si>
  <si>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</si>
  <si>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</si>
  <si>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</si>
  <si>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</si>
  <si>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</si>
  <si>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</si>
  <si>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</si>
  <si>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</si>
  <si>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</si>
  <si>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</si>
  <si>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</si>
  <si>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</si>
  <si>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</si>
  <si>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</si>
  <si>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</si>
  <si>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</si>
  <si>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</si>
  <si>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</si>
  <si>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</si>
  <si>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</si>
  <si>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</si>
  <si>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</si>
  <si>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</si>
  <si>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</si>
  <si>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</si>
  <si>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</si>
  <si>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</si>
  <si>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</si>
  <si>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</si>
  <si>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</si>
  <si>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</si>
  <si>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</si>
  <si>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</si>
  <si>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</si>
  <si>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</si>
  <si>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</si>
  <si>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</si>
  <si>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</si>
  <si>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</si>
  <si>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</si>
  <si>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</si>
  <si>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</si>
  <si>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</si>
  <si>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</si>
  <si>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</si>
  <si>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</si>
  <si>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</si>
  <si>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</si>
  <si>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</si>
  <si>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</si>
  <si>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</si>
  <si>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</si>
  <si>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</si>
  <si>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</si>
  <si>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</si>
  <si>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</si>
  <si>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</si>
  <si>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</si>
  <si>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</si>
  <si>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</si>
  <si>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</si>
  <si>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</si>
  <si>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</si>
  <si>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</si>
  <si>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</si>
  <si>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</si>
  <si>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</si>
  <si>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</si>
  <si>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</si>
  <si>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</si>
  <si>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</si>
  <si>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</si>
  <si>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</si>
  <si>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</si>
  <si>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</si>
  <si>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</si>
  <si>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</si>
  <si>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</si>
  <si>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</si>
  <si>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</si>
  <si>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</si>
  <si>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</si>
  <si>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</si>
  <si>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</si>
  <si>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</si>
  <si>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</si>
  <si>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</si>
  <si>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</si>
  <si>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</si>
  <si>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</si>
  <si>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</si>
  <si>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</si>
  <si>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</si>
  <si>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</si>
  <si>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</si>
  <si>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</si>
  <si>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</si>
  <si>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VEYLE</t>
  </si>
  <si>
    <t>Veyle à Grièges</t>
  </si>
  <si>
    <t>GRIEGES</t>
  </si>
  <si>
    <t>01179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</si>
  <si>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</si>
  <si>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</si>
  <si>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</si>
  <si>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</si>
  <si>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</si>
  <si>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</si>
  <si>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</si>
  <si>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</si>
  <si>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</si>
  <si>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</si>
  <si>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</si>
  <si>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</si>
  <si>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</si>
  <si>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</si>
  <si>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</si>
  <si>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</si>
  <si>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</si>
  <si>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</si>
  <si>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</si>
  <si>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</si>
  <si>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</si>
  <si>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</si>
  <si>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</si>
  <si>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</si>
  <si>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</si>
  <si>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</si>
  <si>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</si>
  <si>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</si>
  <si>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</si>
  <si>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</si>
  <si>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</si>
  <si>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</si>
  <si>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</si>
  <si>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</si>
  <si>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</si>
  <si>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</si>
  <si>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</si>
  <si>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</si>
  <si>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</si>
  <si>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</si>
  <si>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</si>
  <si>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</si>
  <si>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</si>
  <si>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</si>
  <si>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</si>
  <si>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</si>
  <si>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</si>
  <si>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</si>
  <si>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</si>
  <si>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</si>
  <si>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</si>
  <si>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</si>
  <si>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</si>
  <si>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</si>
  <si>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</si>
  <si>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</si>
  <si>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</si>
  <si>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</si>
  <si>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</si>
  <si>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</si>
  <si>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</si>
  <si>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</si>
  <si>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</si>
  <si>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</si>
  <si>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</si>
  <si>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</si>
  <si>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</si>
  <si>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</si>
  <si>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</si>
  <si>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</si>
  <si>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</si>
  <si>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</si>
  <si>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</si>
  <si>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</si>
  <si>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</si>
  <si>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</si>
  <si>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</si>
  <si>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</si>
  <si>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</si>
  <si>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</si>
  <si>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</si>
  <si>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</si>
  <si>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</si>
  <si>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</si>
  <si>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</si>
  <si>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</si>
  <si>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</si>
  <si>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</si>
  <si>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</si>
  <si>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</si>
  <si>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</si>
  <si>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</si>
  <si>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</si>
  <si>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</si>
  <si>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</si>
  <si>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</si>
  <si>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</si>
  <si>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</si>
  <si>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</si>
  <si>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</si>
  <si>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</si>
  <si>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Athripsodes</t>
  </si>
  <si>
    <t>Mystacides</t>
  </si>
  <si>
    <t>Oecetis</t>
  </si>
  <si>
    <t>Polycentropodidae</t>
  </si>
  <si>
    <t>Cyrnus</t>
  </si>
  <si>
    <t>Neureclepsis</t>
  </si>
  <si>
    <t>Lype</t>
  </si>
  <si>
    <t>Baetis</t>
  </si>
  <si>
    <t>Caenis</t>
  </si>
  <si>
    <t>Seratella</t>
  </si>
  <si>
    <t>Heptageniidae</t>
  </si>
  <si>
    <t>Aphelocheirus</t>
  </si>
  <si>
    <t>Elmis</t>
  </si>
  <si>
    <t>Oulimnius</t>
  </si>
  <si>
    <t>Chironomidae</t>
  </si>
  <si>
    <t>Simuliidae</t>
  </si>
  <si>
    <t>Coenagrionidae</t>
  </si>
  <si>
    <t>Asellidae</t>
  </si>
  <si>
    <t>Gammarus</t>
  </si>
  <si>
    <t>OSTRACODES</t>
  </si>
  <si>
    <t>présence</t>
  </si>
  <si>
    <t>HYDRACARIENS = Hydracarina</t>
  </si>
  <si>
    <t>Corbicula</t>
  </si>
  <si>
    <t>Sphaeriidae</t>
  </si>
  <si>
    <t>Sphaerium</t>
  </si>
  <si>
    <t>Pisidium</t>
  </si>
  <si>
    <t>Ancylus</t>
  </si>
  <si>
    <t>Potamopyrgus</t>
  </si>
  <si>
    <t>Theodoxus</t>
  </si>
  <si>
    <t>Erpobdellidae</t>
  </si>
  <si>
    <t>Glossiphoniidae</t>
  </si>
  <si>
    <t>Piscicolidae</t>
  </si>
  <si>
    <t>OLIGOCHAETA</t>
  </si>
  <si>
    <t>Dugesiidae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</si>
  <si>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</si>
  <si>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</si>
  <si>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</si>
  <si>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</si>
  <si>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</si>
  <si>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</si>
  <si>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</si>
  <si>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</si>
  <si>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</si>
  <si>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</si>
  <si>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</si>
  <si>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</si>
  <si>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</si>
  <si>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</si>
  <si>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</si>
  <si>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</si>
  <si>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</si>
  <si>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</si>
  <si>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</si>
  <si>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</si>
  <si>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</si>
  <si>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</si>
  <si>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</si>
  <si>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</si>
  <si>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</si>
  <si>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</si>
  <si>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</si>
  <si>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</si>
  <si>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</si>
  <si>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</si>
  <si>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</si>
  <si>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</si>
  <si>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</si>
  <si>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</si>
  <si>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</si>
  <si>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</si>
  <si>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</si>
  <si>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</si>
  <si>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</si>
  <si>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</si>
  <si>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</si>
  <si>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</si>
  <si>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</si>
  <si>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</si>
  <si>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</si>
  <si>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</si>
  <si>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</si>
  <si>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</si>
  <si>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</si>
  <si>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</si>
  <si>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</si>
  <si>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</si>
  <si>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</si>
  <si>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</si>
  <si>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</si>
  <si>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</si>
  <si>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</si>
  <si>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</si>
  <si>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</si>
  <si>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</si>
  <si>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</si>
  <si>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</si>
  <si>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P9, P11</t>
  </si>
  <si>
    <t>P8, P10,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</si>
  <si>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</si>
  <si>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</si>
  <si>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</si>
  <si>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</si>
  <si>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</si>
  <si>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</si>
  <si>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</si>
  <si>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</si>
  <si>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</si>
  <si>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</si>
  <si>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</si>
  <si>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</si>
  <si>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</si>
  <si>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</si>
  <si>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</si>
  <si>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</si>
  <si>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</si>
  <si>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</si>
  <si>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</si>
  <si>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</si>
  <si>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</si>
  <si>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</si>
  <si>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Platycnemis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</si>
</sst>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22" fillId="0" borderId="69" xfId="53" applyFont="1" applyFill="1" applyBorder="1" applyAlignment="1" applyProtection="1">
      <alignment horizontal="center" vertical="center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72" xfId="53" applyFont="1" applyFill="1" applyBorder="1" applyAlignment="1" applyProtection="1">
      <alignment horizontal="center" vertical="center" wrapText="1"/>
      <protection/>
    </xf>
    <xf numFmtId="0" fontId="33" fillId="29" borderId="72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24" borderId="74" xfId="53" applyFont="1" applyFill="1" applyBorder="1" applyAlignment="1" applyProtection="1">
      <alignment horizontal="center" vertical="center"/>
      <protection locked="0"/>
    </xf>
    <xf numFmtId="0" fontId="46" fillId="24" borderId="75" xfId="53" applyFont="1" applyFill="1" applyBorder="1" applyAlignment="1" applyProtection="1">
      <alignment horizontal="center" vertical="center"/>
      <protection locked="0"/>
    </xf>
    <xf numFmtId="0" fontId="46" fillId="30" borderId="49" xfId="53" applyFont="1" applyFill="1" applyBorder="1" applyAlignment="1" applyProtection="1">
      <alignment horizontal="center" vertical="center" wrapText="1"/>
      <protection locked="0"/>
    </xf>
    <xf numFmtId="0" fontId="46" fillId="30" borderId="76" xfId="53" applyFont="1" applyFill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71" xfId="53" applyFont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79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76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51" fillId="26" borderId="8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69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25" borderId="81" xfId="53" applyFont="1" applyFill="1" applyBorder="1" applyAlignment="1" applyProtection="1">
      <alignment horizontal="center" vertical="center" wrapText="1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57" fillId="31" borderId="10" xfId="53" applyFont="1" applyFill="1" applyBorder="1" applyAlignment="1" applyProtection="1">
      <alignment horizontal="center" vertical="center" wrapText="1"/>
      <protection locked="0"/>
    </xf>
    <xf numFmtId="0" fontId="57" fillId="31" borderId="11" xfId="53" applyFont="1" applyFill="1" applyBorder="1" applyAlignment="1" applyProtection="1">
      <alignment horizontal="center" vertical="center" wrapText="1"/>
      <protection locked="0"/>
    </xf>
    <xf numFmtId="0" fontId="57" fillId="31" borderId="12" xfId="53" applyFont="1" applyFill="1" applyBorder="1" applyAlignment="1" applyProtection="1">
      <alignment horizontal="center" vertical="center" wrapText="1"/>
      <protection locked="0"/>
    </xf>
    <xf numFmtId="0" fontId="57" fillId="31" borderId="23" xfId="53" applyFont="1" applyFill="1" applyBorder="1" applyAlignment="1" applyProtection="1">
      <alignment horizontal="center" vertical="center" wrapText="1"/>
      <protection locked="0"/>
    </xf>
    <xf numFmtId="0" fontId="57" fillId="31" borderId="24" xfId="53" applyFont="1" applyFill="1" applyBorder="1" applyAlignment="1" applyProtection="1">
      <alignment horizontal="center" vertical="center" wrapText="1"/>
      <protection locked="0"/>
    </xf>
    <xf numFmtId="0" fontId="57" fillId="31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83" xfId="53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84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4" xfId="53" applyFont="1" applyFill="1" applyBorder="1" applyAlignment="1" applyProtection="1">
      <alignment horizontal="center" vertical="center" wrapText="1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85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0" borderId="69" xfId="53" applyFont="1" applyFill="1" applyBorder="1" applyAlignment="1" applyProtection="1">
      <alignment horizontal="center" vertical="center"/>
      <protection locked="0"/>
    </xf>
    <xf numFmtId="0" fontId="46" fillId="0" borderId="71" xfId="53" applyFont="1" applyFill="1" applyBorder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86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80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80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85" zoomScaleNormal="85" zoomScaleSheetLayoutView="25" zoomScalePageLayoutView="0" workbookViewId="0" topLeftCell="A79">
      <selection activeCell="G118" sqref="G118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0"/>
      <c r="B2" s="230"/>
      <c r="C2" s="23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238</v>
      </c>
      <c r="C10" s="11"/>
      <c r="D10" s="11"/>
      <c r="E10" s="20"/>
      <c r="F10" s="21"/>
      <c r="G10" s="222"/>
      <c r="H10" s="226"/>
      <c r="I10" s="22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239</v>
      </c>
      <c r="C11" s="11"/>
      <c r="D11" s="11"/>
      <c r="E11" s="20"/>
      <c r="F11" s="21"/>
      <c r="G11" s="222"/>
      <c r="H11" s="226"/>
      <c r="I11" s="22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2"/>
      <c r="H12" s="226"/>
      <c r="I12" s="22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3"/>
      <c r="H13" s="228"/>
      <c r="I13" s="22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240</v>
      </c>
      <c r="C14" s="11"/>
      <c r="D14" s="11"/>
      <c r="E14" s="20"/>
      <c r="F14" s="16"/>
      <c r="G14" s="22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241</v>
      </c>
      <c r="C15" s="11"/>
      <c r="D15" s="11"/>
      <c r="E15" s="20"/>
      <c r="F15" s="21"/>
      <c r="G15" s="22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242</v>
      </c>
      <c r="C16" s="11"/>
      <c r="D16" s="11"/>
      <c r="E16" s="20"/>
      <c r="F16" s="21"/>
      <c r="G16" s="22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243</v>
      </c>
      <c r="C17" s="11"/>
      <c r="D17" s="11"/>
      <c r="E17" s="20"/>
      <c r="F17" s="21"/>
      <c r="G17" s="22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244</v>
      </c>
      <c r="C18" s="11"/>
      <c r="D18" s="11"/>
      <c r="E18" s="20"/>
      <c r="F18" s="21"/>
      <c r="G18" s="22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6049000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173</v>
      </c>
      <c r="J23" s="34" t="s">
        <v>35</v>
      </c>
      <c r="K23" s="36"/>
      <c r="L23" s="36"/>
      <c r="M23" s="36"/>
      <c r="N23" s="36"/>
      <c r="O23" s="36">
        <v>14</v>
      </c>
      <c r="P23" s="36">
        <v>168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843145</v>
      </c>
      <c r="H24" s="41">
        <v>6576593</v>
      </c>
      <c r="K24" s="41">
        <v>843146.6135058727</v>
      </c>
      <c r="L24" s="41">
        <v>6576439.2584476955</v>
      </c>
      <c r="M24" s="41">
        <v>843171.4646135968</v>
      </c>
      <c r="N24" s="41">
        <v>6576594.249021468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104</v>
      </c>
      <c r="B25" s="219"/>
      <c r="C25" s="220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245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246</v>
      </c>
      <c r="C32" s="11"/>
      <c r="D32" s="11"/>
      <c r="E32" s="51"/>
      <c r="G32" s="218" t="s">
        <v>114</v>
      </c>
      <c r="H32" s="219"/>
      <c r="I32" s="219"/>
      <c r="J32" s="220"/>
      <c r="V32" s="43"/>
      <c r="W32" s="43"/>
    </row>
    <row r="33" spans="1:21" ht="12.75">
      <c r="A33" s="22" t="s">
        <v>115</v>
      </c>
      <c r="B33" s="54" t="s">
        <v>247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248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6049000</v>
      </c>
      <c r="B39" s="66" t="str">
        <f>C23</f>
        <v>VEYLE</v>
      </c>
      <c r="C39" s="67" t="str">
        <f>D23</f>
        <v>Veyle à Grièges</v>
      </c>
      <c r="D39" s="68">
        <v>41472</v>
      </c>
      <c r="E39" s="36">
        <v>12.3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249</v>
      </c>
      <c r="B40" s="72"/>
      <c r="C40" s="72"/>
      <c r="D40" s="73"/>
      <c r="E40" s="72"/>
      <c r="F40" s="69" t="s">
        <v>123</v>
      </c>
      <c r="G40" s="70" t="s">
        <v>19</v>
      </c>
      <c r="H40" s="71">
        <v>30</v>
      </c>
      <c r="I40" s="71" t="s">
        <v>124</v>
      </c>
      <c r="R40" s="61"/>
      <c r="S40" s="61"/>
      <c r="T40" s="44"/>
      <c r="U40" s="44"/>
    </row>
    <row r="41" spans="1:21" ht="14.25">
      <c r="A41" s="233"/>
      <c r="B41" s="234"/>
      <c r="C41" s="234"/>
      <c r="D41" s="234"/>
      <c r="E41" s="235"/>
      <c r="F41" s="69" t="s">
        <v>125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1</v>
      </c>
      <c r="I43" s="71" t="s">
        <v>127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66</v>
      </c>
      <c r="I45" s="71" t="s">
        <v>124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127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1</v>
      </c>
      <c r="I50" s="71" t="s">
        <v>127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137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250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251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6049000</v>
      </c>
      <c r="B66" s="90">
        <f>D39</f>
        <v>41472</v>
      </c>
      <c r="C66" s="91" t="s">
        <v>162</v>
      </c>
      <c r="D66" s="92" t="s">
        <v>36</v>
      </c>
      <c r="E66" s="92" t="s">
        <v>37</v>
      </c>
      <c r="F66" s="93" t="s">
        <v>163</v>
      </c>
      <c r="G66" s="71">
        <v>35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6049000</v>
      </c>
      <c r="B67" s="95">
        <f t="shared" si="0"/>
        <v>41472</v>
      </c>
      <c r="C67" s="91" t="s">
        <v>164</v>
      </c>
      <c r="D67" s="93" t="s">
        <v>43</v>
      </c>
      <c r="E67" s="93" t="s">
        <v>12</v>
      </c>
      <c r="F67" s="93" t="s">
        <v>163</v>
      </c>
      <c r="G67" s="71">
        <v>40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6049000</v>
      </c>
      <c r="B68" s="95">
        <f t="shared" si="0"/>
        <v>41472</v>
      </c>
      <c r="C68" s="91" t="s">
        <v>165</v>
      </c>
      <c r="D68" s="93" t="s">
        <v>64</v>
      </c>
      <c r="E68" s="93" t="s">
        <v>37</v>
      </c>
      <c r="F68" s="93" t="s">
        <v>163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6049000</v>
      </c>
      <c r="B69" s="95">
        <f t="shared" si="0"/>
        <v>41472</v>
      </c>
      <c r="C69" s="91" t="s">
        <v>166</v>
      </c>
      <c r="D69" s="93" t="s">
        <v>72</v>
      </c>
      <c r="E69" s="93" t="s">
        <v>37</v>
      </c>
      <c r="F69" s="93" t="s">
        <v>163</v>
      </c>
      <c r="G69" s="71">
        <v>10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6049000</v>
      </c>
      <c r="B70" s="95">
        <f t="shared" si="0"/>
        <v>41472</v>
      </c>
      <c r="C70" s="91" t="s">
        <v>167</v>
      </c>
      <c r="D70" s="93" t="s">
        <v>19</v>
      </c>
      <c r="E70" s="93" t="s">
        <v>12</v>
      </c>
      <c r="F70" s="93" t="s">
        <v>168</v>
      </c>
      <c r="G70" s="71">
        <v>35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6049000</v>
      </c>
      <c r="B71" s="95">
        <f t="shared" si="0"/>
        <v>41472</v>
      </c>
      <c r="C71" s="91" t="s">
        <v>169</v>
      </c>
      <c r="D71" s="93" t="s">
        <v>19</v>
      </c>
      <c r="E71" s="93" t="s">
        <v>37</v>
      </c>
      <c r="F71" s="93" t="s">
        <v>168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6049000</v>
      </c>
      <c r="B72" s="95">
        <f t="shared" si="0"/>
        <v>41472</v>
      </c>
      <c r="C72" s="91" t="s">
        <v>170</v>
      </c>
      <c r="D72" s="93" t="s">
        <v>53</v>
      </c>
      <c r="E72" s="93" t="s">
        <v>12</v>
      </c>
      <c r="F72" s="93" t="s">
        <v>168</v>
      </c>
      <c r="G72" s="71">
        <v>50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6049000</v>
      </c>
      <c r="B73" s="95">
        <f t="shared" si="0"/>
        <v>41472</v>
      </c>
      <c r="C73" s="91" t="s">
        <v>171</v>
      </c>
      <c r="D73" s="93" t="s">
        <v>53</v>
      </c>
      <c r="E73" s="93" t="s">
        <v>37</v>
      </c>
      <c r="F73" s="93" t="s">
        <v>168</v>
      </c>
      <c r="G73" s="71">
        <v>35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6049000</v>
      </c>
      <c r="B74" s="95">
        <f t="shared" si="0"/>
        <v>41472</v>
      </c>
      <c r="C74" s="91" t="s">
        <v>172</v>
      </c>
      <c r="D74" s="93" t="s">
        <v>53</v>
      </c>
      <c r="E74" s="93" t="s">
        <v>12</v>
      </c>
      <c r="F74" s="93" t="s">
        <v>173</v>
      </c>
      <c r="G74" s="71">
        <v>30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6049000</v>
      </c>
      <c r="B75" s="95">
        <f t="shared" si="0"/>
        <v>41472</v>
      </c>
      <c r="C75" s="91" t="s">
        <v>174</v>
      </c>
      <c r="D75" s="93" t="s">
        <v>53</v>
      </c>
      <c r="E75" s="93" t="s">
        <v>37</v>
      </c>
      <c r="F75" s="93" t="s">
        <v>173</v>
      </c>
      <c r="G75" s="71">
        <v>10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6049000</v>
      </c>
      <c r="B76" s="95">
        <f t="shared" si="0"/>
        <v>41472</v>
      </c>
      <c r="C76" s="91" t="s">
        <v>175</v>
      </c>
      <c r="D76" s="93" t="s">
        <v>53</v>
      </c>
      <c r="E76" s="93" t="s">
        <v>12</v>
      </c>
      <c r="F76" s="93" t="s">
        <v>173</v>
      </c>
      <c r="G76" s="71">
        <v>20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6049000</v>
      </c>
      <c r="B77" s="95">
        <f t="shared" si="0"/>
        <v>41472</v>
      </c>
      <c r="C77" s="91" t="s">
        <v>176</v>
      </c>
      <c r="D77" s="93" t="s">
        <v>53</v>
      </c>
      <c r="E77" s="93" t="s">
        <v>37</v>
      </c>
      <c r="F77" s="93" t="s">
        <v>173</v>
      </c>
      <c r="G77" s="71">
        <v>20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177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31" t="s">
        <v>183</v>
      </c>
      <c r="F86" s="231"/>
      <c r="G86" s="231"/>
      <c r="H86" s="232" t="s">
        <v>184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6049000</v>
      </c>
      <c r="B88" s="100">
        <f>B66</f>
        <v>41472</v>
      </c>
      <c r="C88" s="71" t="s">
        <v>200</v>
      </c>
      <c r="D88" s="71">
        <v>286</v>
      </c>
      <c r="E88" s="71"/>
      <c r="F88" s="71"/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6049000</v>
      </c>
      <c r="B89" s="95">
        <f t="shared" si="1"/>
        <v>41472</v>
      </c>
      <c r="C89" s="71" t="s">
        <v>201</v>
      </c>
      <c r="D89" s="71">
        <v>212</v>
      </c>
      <c r="E89" s="71">
        <v>12</v>
      </c>
      <c r="F89" s="71">
        <v>5</v>
      </c>
      <c r="G89" s="71">
        <v>7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6049000</v>
      </c>
      <c r="B90" s="95">
        <f t="shared" si="1"/>
        <v>41472</v>
      </c>
      <c r="C90" s="71" t="s">
        <v>202</v>
      </c>
      <c r="D90" s="71">
        <v>200</v>
      </c>
      <c r="E90" s="71">
        <v>1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6049000</v>
      </c>
      <c r="B91" s="95">
        <f t="shared" si="1"/>
        <v>41472</v>
      </c>
      <c r="C91" s="71" t="s">
        <v>203</v>
      </c>
      <c r="D91" s="71">
        <v>311</v>
      </c>
      <c r="E91" s="71">
        <v>1</v>
      </c>
      <c r="F91" s="71"/>
      <c r="G91" s="71">
        <v>3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6049000</v>
      </c>
      <c r="B92" s="95">
        <f t="shared" si="1"/>
        <v>41472</v>
      </c>
      <c r="C92" s="71" t="s">
        <v>204</v>
      </c>
      <c r="D92" s="71">
        <v>312</v>
      </c>
      <c r="E92" s="71">
        <v>2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6049000</v>
      </c>
      <c r="B93" s="95">
        <f t="shared" si="1"/>
        <v>41472</v>
      </c>
      <c r="C93" s="71" t="s">
        <v>205</v>
      </c>
      <c r="D93" s="71">
        <v>317</v>
      </c>
      <c r="E93" s="71">
        <v>2</v>
      </c>
      <c r="F93" s="71">
        <v>1</v>
      </c>
      <c r="G93" s="71">
        <v>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6049000</v>
      </c>
      <c r="B94" s="95">
        <f t="shared" si="1"/>
        <v>41472</v>
      </c>
      <c r="C94" s="71" t="s">
        <v>206</v>
      </c>
      <c r="D94" s="71">
        <v>223</v>
      </c>
      <c r="E94" s="71">
        <v>2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6049000</v>
      </c>
      <c r="B95" s="95">
        <f t="shared" si="1"/>
        <v>41472</v>
      </c>
      <c r="C95" s="71" t="s">
        <v>207</v>
      </c>
      <c r="D95" s="71">
        <v>224</v>
      </c>
      <c r="E95" s="71">
        <v>2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6049000</v>
      </c>
      <c r="B96" s="95">
        <f t="shared" si="1"/>
        <v>41472</v>
      </c>
      <c r="C96" s="71" t="s">
        <v>208</v>
      </c>
      <c r="D96" s="71">
        <v>236</v>
      </c>
      <c r="E96" s="71">
        <v>6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6049000</v>
      </c>
      <c r="B97" s="95">
        <f t="shared" si="1"/>
        <v>41472</v>
      </c>
      <c r="C97" s="71" t="s">
        <v>209</v>
      </c>
      <c r="D97" s="71">
        <v>241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6049000</v>
      </c>
      <c r="B98" s="95">
        <f t="shared" si="1"/>
        <v>41472</v>
      </c>
      <c r="C98" s="71" t="s">
        <v>210</v>
      </c>
      <c r="D98" s="71">
        <v>364</v>
      </c>
      <c r="E98" s="71">
        <v>3</v>
      </c>
      <c r="F98" s="71">
        <v>6</v>
      </c>
      <c r="G98" s="71">
        <v>4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6049000</v>
      </c>
      <c r="B99" s="95">
        <f t="shared" si="1"/>
        <v>41472</v>
      </c>
      <c r="C99" s="71" t="s">
        <v>211</v>
      </c>
      <c r="D99" s="71">
        <v>457</v>
      </c>
      <c r="E99" s="71">
        <v>1</v>
      </c>
      <c r="F99" s="71">
        <v>4</v>
      </c>
      <c r="G99" s="71">
        <v>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6049000</v>
      </c>
      <c r="B100" s="95">
        <f t="shared" si="1"/>
        <v>41472</v>
      </c>
      <c r="C100" s="71" t="s">
        <v>212</v>
      </c>
      <c r="D100" s="71">
        <v>5152</v>
      </c>
      <c r="E100" s="71"/>
      <c r="F100" s="71"/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6049000</v>
      </c>
      <c r="B101" s="95">
        <f t="shared" si="1"/>
        <v>41472</v>
      </c>
      <c r="C101" s="71" t="s">
        <v>213</v>
      </c>
      <c r="D101" s="71">
        <v>399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6049000</v>
      </c>
      <c r="B102" s="95">
        <f t="shared" si="1"/>
        <v>41472</v>
      </c>
      <c r="C102" s="71" t="s">
        <v>214</v>
      </c>
      <c r="D102" s="71">
        <v>721</v>
      </c>
      <c r="E102" s="71"/>
      <c r="F102" s="71"/>
      <c r="G102" s="71">
        <v>3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6049000</v>
      </c>
      <c r="B103" s="95">
        <f t="shared" si="1"/>
        <v>41472</v>
      </c>
      <c r="C103" s="71" t="s">
        <v>215</v>
      </c>
      <c r="D103" s="71">
        <v>618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6049000</v>
      </c>
      <c r="B104" s="95">
        <f t="shared" si="1"/>
        <v>41472</v>
      </c>
      <c r="C104" s="71" t="s">
        <v>216</v>
      </c>
      <c r="D104" s="71">
        <v>622</v>
      </c>
      <c r="E104" s="71"/>
      <c r="F104" s="71"/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6049000</v>
      </c>
      <c r="B105" s="95">
        <f t="shared" si="1"/>
        <v>41472</v>
      </c>
      <c r="C105" s="71" t="s">
        <v>217</v>
      </c>
      <c r="D105" s="71">
        <v>807</v>
      </c>
      <c r="E105" s="71">
        <v>63</v>
      </c>
      <c r="F105" s="71">
        <v>265</v>
      </c>
      <c r="G105" s="71">
        <v>33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6049000</v>
      </c>
      <c r="B106" s="95">
        <f t="shared" si="1"/>
        <v>41472</v>
      </c>
      <c r="C106" s="71" t="s">
        <v>218</v>
      </c>
      <c r="D106" s="71">
        <v>801</v>
      </c>
      <c r="E106" s="71">
        <v>43</v>
      </c>
      <c r="F106" s="71">
        <v>1000</v>
      </c>
      <c r="G106" s="71">
        <v>53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6049000</v>
      </c>
      <c r="B107" s="95">
        <f t="shared" si="1"/>
        <v>41472</v>
      </c>
      <c r="C107" s="71" t="s">
        <v>219</v>
      </c>
      <c r="D107" s="71">
        <v>658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6049000</v>
      </c>
      <c r="B108" s="95">
        <f t="shared" si="1"/>
        <v>41472</v>
      </c>
      <c r="C108" s="71" t="s">
        <v>323</v>
      </c>
      <c r="D108" s="71">
        <v>657</v>
      </c>
      <c r="E108" s="71">
        <v>2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6049000</v>
      </c>
      <c r="B109" s="95">
        <f t="shared" si="2"/>
        <v>41472</v>
      </c>
      <c r="C109" s="71" t="s">
        <v>220</v>
      </c>
      <c r="D109" s="71">
        <v>880</v>
      </c>
      <c r="E109" s="71">
        <v>1</v>
      </c>
      <c r="F109" s="71">
        <v>5</v>
      </c>
      <c r="G109" s="71">
        <v>5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6049000</v>
      </c>
      <c r="B110" s="95">
        <f t="shared" si="2"/>
        <v>41472</v>
      </c>
      <c r="C110" s="71" t="s">
        <v>221</v>
      </c>
      <c r="D110" s="71">
        <v>892</v>
      </c>
      <c r="E110" s="71">
        <v>100</v>
      </c>
      <c r="F110" s="71">
        <v>275</v>
      </c>
      <c r="G110" s="71">
        <v>135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6049000</v>
      </c>
      <c r="B111" s="95">
        <f t="shared" si="2"/>
        <v>41472</v>
      </c>
      <c r="C111" s="71" t="s">
        <v>222</v>
      </c>
      <c r="D111" s="71">
        <v>3170</v>
      </c>
      <c r="E111" s="71" t="s">
        <v>223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6049000</v>
      </c>
      <c r="B112" s="95">
        <f t="shared" si="2"/>
        <v>41472</v>
      </c>
      <c r="C112" s="71" t="s">
        <v>224</v>
      </c>
      <c r="D112" s="71">
        <v>906</v>
      </c>
      <c r="E112" s="71" t="s">
        <v>223</v>
      </c>
      <c r="F112" s="71" t="s">
        <v>223</v>
      </c>
      <c r="G112" s="71" t="s">
        <v>223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6049000</v>
      </c>
      <c r="B113" s="95">
        <f t="shared" si="2"/>
        <v>41472</v>
      </c>
      <c r="C113" s="71" t="s">
        <v>225</v>
      </c>
      <c r="D113" s="71">
        <v>1051</v>
      </c>
      <c r="E113" s="71"/>
      <c r="F113" s="71">
        <v>45</v>
      </c>
      <c r="G113" s="71">
        <v>45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6049000</v>
      </c>
      <c r="B114" s="95">
        <f t="shared" si="2"/>
        <v>41472</v>
      </c>
      <c r="C114" s="71" t="s">
        <v>226</v>
      </c>
      <c r="D114" s="71">
        <v>1042</v>
      </c>
      <c r="E114" s="71"/>
      <c r="F114" s="71">
        <v>1</v>
      </c>
      <c r="G114" s="71">
        <v>4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6049000</v>
      </c>
      <c r="B115" s="95">
        <f t="shared" si="2"/>
        <v>41472</v>
      </c>
      <c r="C115" s="71" t="s">
        <v>227</v>
      </c>
      <c r="D115" s="71">
        <v>1044</v>
      </c>
      <c r="E115" s="71"/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6049000</v>
      </c>
      <c r="B116" s="95">
        <f t="shared" si="2"/>
        <v>41472</v>
      </c>
      <c r="C116" s="71" t="s">
        <v>228</v>
      </c>
      <c r="D116" s="71">
        <v>1043</v>
      </c>
      <c r="E116" s="71">
        <v>5</v>
      </c>
      <c r="F116" s="71">
        <v>1</v>
      </c>
      <c r="G116" s="71">
        <v>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6049000</v>
      </c>
      <c r="B117" s="95">
        <f t="shared" si="2"/>
        <v>41472</v>
      </c>
      <c r="C117" s="71" t="s">
        <v>229</v>
      </c>
      <c r="D117" s="71">
        <v>1028</v>
      </c>
      <c r="E117" s="71"/>
      <c r="F117" s="71"/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6049000</v>
      </c>
      <c r="B118" s="95">
        <f t="shared" si="2"/>
        <v>41472</v>
      </c>
      <c r="C118" s="71" t="s">
        <v>230</v>
      </c>
      <c r="D118" s="71">
        <v>978</v>
      </c>
      <c r="E118" s="71">
        <v>5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6049000</v>
      </c>
      <c r="B119" s="95">
        <f t="shared" si="2"/>
        <v>41472</v>
      </c>
      <c r="C119" s="71" t="s">
        <v>231</v>
      </c>
      <c r="D119" s="71">
        <v>967</v>
      </c>
      <c r="E119" s="71"/>
      <c r="F119" s="71">
        <v>55</v>
      </c>
      <c r="G119" s="71">
        <v>30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6049000</v>
      </c>
      <c r="B120" s="95">
        <f t="shared" si="2"/>
        <v>41472</v>
      </c>
      <c r="C120" s="71" t="s">
        <v>232</v>
      </c>
      <c r="D120" s="71">
        <v>928</v>
      </c>
      <c r="E120" s="71">
        <v>1</v>
      </c>
      <c r="F120" s="71">
        <v>2</v>
      </c>
      <c r="G120" s="71">
        <v>2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6049000</v>
      </c>
      <c r="B121" s="95">
        <f t="shared" si="2"/>
        <v>41472</v>
      </c>
      <c r="C121" s="71" t="s">
        <v>233</v>
      </c>
      <c r="D121" s="71">
        <v>908</v>
      </c>
      <c r="E121" s="71"/>
      <c r="F121" s="71"/>
      <c r="G121" s="71">
        <v>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6049000</v>
      </c>
      <c r="B122" s="95">
        <f t="shared" si="2"/>
        <v>41472</v>
      </c>
      <c r="C122" s="71" t="s">
        <v>234</v>
      </c>
      <c r="D122" s="71">
        <v>918</v>
      </c>
      <c r="E122" s="71"/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6049000</v>
      </c>
      <c r="B123" s="95">
        <f t="shared" si="2"/>
        <v>41472</v>
      </c>
      <c r="C123" s="71" t="s">
        <v>235</v>
      </c>
      <c r="D123" s="71">
        <v>933</v>
      </c>
      <c r="E123" s="71">
        <v>103</v>
      </c>
      <c r="F123" s="71">
        <v>123</v>
      </c>
      <c r="G123" s="71">
        <v>33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6049000</v>
      </c>
      <c r="B124" s="95">
        <f t="shared" si="2"/>
        <v>41472</v>
      </c>
      <c r="C124" s="71" t="s">
        <v>236</v>
      </c>
      <c r="D124" s="71">
        <v>1055</v>
      </c>
      <c r="E124" s="71"/>
      <c r="F124" s="71">
        <v>3</v>
      </c>
      <c r="G124" s="71">
        <v>5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6049000</v>
      </c>
      <c r="B125" s="95">
        <f t="shared" si="2"/>
        <v>41472</v>
      </c>
      <c r="C125" s="71" t="s">
        <v>237</v>
      </c>
      <c r="D125" s="71">
        <v>3166</v>
      </c>
      <c r="E125" s="71" t="s">
        <v>223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6049000</v>
      </c>
      <c r="B126" s="95">
        <f t="shared" si="2"/>
        <v>41472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6049000</v>
      </c>
      <c r="B127" s="95">
        <f t="shared" si="2"/>
        <v>41472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6049000</v>
      </c>
      <c r="B128" s="95">
        <f t="shared" si="2"/>
        <v>41472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6049000</v>
      </c>
      <c r="B129" s="95">
        <f t="shared" si="3"/>
        <v>41472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6049000</v>
      </c>
      <c r="B130" s="95">
        <f t="shared" si="3"/>
        <v>41472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6049000</v>
      </c>
      <c r="B131" s="95">
        <f t="shared" si="3"/>
        <v>41472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6049000</v>
      </c>
      <c r="B132" s="95">
        <f t="shared" si="3"/>
        <v>41472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6049000</v>
      </c>
      <c r="B133" s="95">
        <f t="shared" si="3"/>
        <v>41472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6049000</v>
      </c>
      <c r="B134" s="95">
        <f t="shared" si="3"/>
        <v>41472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6049000</v>
      </c>
      <c r="B135" s="95">
        <f t="shared" si="3"/>
        <v>41472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6049000</v>
      </c>
      <c r="B136" s="95">
        <f t="shared" si="3"/>
        <v>41472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6049000</v>
      </c>
      <c r="B137" s="95">
        <f t="shared" si="3"/>
        <v>41472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6049000</v>
      </c>
      <c r="B138" s="95">
        <f t="shared" si="3"/>
        <v>41472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6049000</v>
      </c>
      <c r="B139" s="95">
        <f t="shared" si="3"/>
        <v>41472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6049000</v>
      </c>
      <c r="B140" s="95">
        <f t="shared" si="3"/>
        <v>41472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6049000</v>
      </c>
      <c r="B141" s="95">
        <f t="shared" si="3"/>
        <v>41472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6049000</v>
      </c>
      <c r="B142" s="95">
        <f t="shared" si="3"/>
        <v>41472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6049000</v>
      </c>
      <c r="B143" s="95">
        <f t="shared" si="3"/>
        <v>41472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6049000</v>
      </c>
      <c r="B144" s="95">
        <f t="shared" si="3"/>
        <v>41472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6049000</v>
      </c>
      <c r="B145" s="95">
        <f t="shared" si="3"/>
        <v>41472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6049000</v>
      </c>
      <c r="B146" s="95">
        <f t="shared" si="3"/>
        <v>41472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6049000</v>
      </c>
      <c r="B147" s="95">
        <f t="shared" si="3"/>
        <v>41472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6049000</v>
      </c>
      <c r="B148" s="95">
        <f t="shared" si="3"/>
        <v>41472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6049000</v>
      </c>
      <c r="B149" s="95">
        <f t="shared" si="4"/>
        <v>41472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6049000</v>
      </c>
      <c r="B150" s="95">
        <f t="shared" si="4"/>
        <v>41472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6049000</v>
      </c>
      <c r="B151" s="95">
        <f t="shared" si="4"/>
        <v>41472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6049000</v>
      </c>
      <c r="B152" s="95">
        <f t="shared" si="4"/>
        <v>41472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6049000</v>
      </c>
      <c r="B153" s="95">
        <f t="shared" si="4"/>
        <v>41472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6049000</v>
      </c>
      <c r="B154" s="95">
        <f t="shared" si="4"/>
        <v>41472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6049000</v>
      </c>
      <c r="B155" s="95">
        <f t="shared" si="4"/>
        <v>41472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6049000</v>
      </c>
      <c r="B156" s="95">
        <f t="shared" si="4"/>
        <v>41472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6049000</v>
      </c>
      <c r="B157" s="95">
        <f t="shared" si="4"/>
        <v>41472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6049000</v>
      </c>
      <c r="B158" s="95">
        <f t="shared" si="4"/>
        <v>41472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6049000</v>
      </c>
      <c r="B159" s="95">
        <f t="shared" si="4"/>
        <v>41472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6049000</v>
      </c>
      <c r="B160" s="95">
        <f t="shared" si="4"/>
        <v>41472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6049000</v>
      </c>
      <c r="B161" s="95">
        <f t="shared" si="4"/>
        <v>41472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6049000</v>
      </c>
      <c r="B162" s="95">
        <f t="shared" si="4"/>
        <v>41472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6049000</v>
      </c>
      <c r="B163" s="95">
        <f t="shared" si="4"/>
        <v>41472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6049000</v>
      </c>
      <c r="B164" s="95">
        <f t="shared" si="4"/>
        <v>41472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6049000</v>
      </c>
      <c r="B165" s="95">
        <f t="shared" si="4"/>
        <v>41472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6049000</v>
      </c>
      <c r="B166" s="95">
        <f t="shared" si="4"/>
        <v>41472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6049000</v>
      </c>
      <c r="B167" s="95">
        <f t="shared" si="4"/>
        <v>41472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6049000</v>
      </c>
      <c r="B168" s="95">
        <f t="shared" si="4"/>
        <v>41472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6049000</v>
      </c>
      <c r="B169" s="95">
        <f t="shared" si="5"/>
        <v>41472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6049000</v>
      </c>
      <c r="B170" s="95">
        <f t="shared" si="5"/>
        <v>41472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6049000</v>
      </c>
      <c r="B171" s="95">
        <f t="shared" si="5"/>
        <v>41472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6049000</v>
      </c>
      <c r="B172" s="95">
        <f t="shared" si="5"/>
        <v>41472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6049000</v>
      </c>
      <c r="B173" s="95">
        <f t="shared" si="5"/>
        <v>41472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6049000</v>
      </c>
      <c r="B174" s="95">
        <f t="shared" si="5"/>
        <v>41472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6049000</v>
      </c>
      <c r="B175" s="95">
        <f t="shared" si="5"/>
        <v>41472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6049000</v>
      </c>
      <c r="B176" s="95">
        <f t="shared" si="5"/>
        <v>41472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6049000</v>
      </c>
      <c r="B177" s="95">
        <f t="shared" si="5"/>
        <v>41472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6049000</v>
      </c>
      <c r="B178" s="95">
        <f t="shared" si="5"/>
        <v>41472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6049000</v>
      </c>
      <c r="B179" s="95">
        <f t="shared" si="5"/>
        <v>41472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6049000</v>
      </c>
      <c r="B180" s="95">
        <f t="shared" si="5"/>
        <v>41472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6049000</v>
      </c>
      <c r="B181" s="95">
        <f t="shared" si="5"/>
        <v>41472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6049000</v>
      </c>
      <c r="B182" s="95">
        <f t="shared" si="5"/>
        <v>41472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6049000</v>
      </c>
      <c r="B183" s="95">
        <f t="shared" si="5"/>
        <v>41472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6049000</v>
      </c>
      <c r="B184" s="95">
        <f t="shared" si="5"/>
        <v>41472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6049000</v>
      </c>
      <c r="B185" s="95">
        <f t="shared" si="5"/>
        <v>41472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6049000</v>
      </c>
      <c r="B186" s="95">
        <f t="shared" si="5"/>
        <v>41472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6049000</v>
      </c>
      <c r="B187" s="95">
        <f t="shared" si="5"/>
        <v>41472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6049000</v>
      </c>
      <c r="B188" s="95">
        <f t="shared" si="5"/>
        <v>41472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6049000</v>
      </c>
      <c r="B189" s="95">
        <f t="shared" si="6"/>
        <v>41472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6049000</v>
      </c>
      <c r="B190" s="95">
        <f t="shared" si="6"/>
        <v>41472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6049000</v>
      </c>
      <c r="B191" s="95">
        <f t="shared" si="6"/>
        <v>41472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6049000</v>
      </c>
      <c r="B192" s="95">
        <f t="shared" si="6"/>
        <v>41472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6049000</v>
      </c>
      <c r="B193" s="95">
        <f t="shared" si="6"/>
        <v>41472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6049000</v>
      </c>
      <c r="B194" s="95">
        <f t="shared" si="6"/>
        <v>41472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6049000</v>
      </c>
      <c r="B195" s="95">
        <f t="shared" si="6"/>
        <v>41472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6049000</v>
      </c>
      <c r="B196" s="95">
        <f t="shared" si="6"/>
        <v>41472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6049000</v>
      </c>
      <c r="B197" s="95">
        <f t="shared" si="6"/>
        <v>41472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6049000</v>
      </c>
      <c r="B198" s="95">
        <f t="shared" si="6"/>
        <v>41472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6049000</v>
      </c>
      <c r="B199" s="95">
        <f t="shared" si="6"/>
        <v>41472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6049000</v>
      </c>
      <c r="B200" s="95">
        <f t="shared" si="6"/>
        <v>41472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6049000</v>
      </c>
      <c r="B201" s="95">
        <f t="shared" si="6"/>
        <v>41472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6049000</v>
      </c>
      <c r="B202" s="95">
        <f t="shared" si="6"/>
        <v>41472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6049000</v>
      </c>
      <c r="B203" s="95">
        <f t="shared" si="6"/>
        <v>41472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6049000</v>
      </c>
      <c r="B204" s="95">
        <f t="shared" si="6"/>
        <v>41472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6049000</v>
      </c>
      <c r="B205" s="95">
        <f t="shared" si="6"/>
        <v>41472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6049000</v>
      </c>
      <c r="B206" s="95">
        <f t="shared" si="6"/>
        <v>41472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6049000</v>
      </c>
      <c r="B207" s="95">
        <f t="shared" si="6"/>
        <v>41472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6049000</v>
      </c>
      <c r="B208" s="95">
        <f t="shared" si="6"/>
        <v>41472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6049000</v>
      </c>
      <c r="B209" s="95">
        <f t="shared" si="7"/>
        <v>41472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6049000</v>
      </c>
      <c r="B210" s="95">
        <f t="shared" si="7"/>
        <v>41472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6049000</v>
      </c>
      <c r="B211" s="95">
        <f t="shared" si="7"/>
        <v>41472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6049000</v>
      </c>
      <c r="B212" s="95">
        <f t="shared" si="7"/>
        <v>41472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6049000</v>
      </c>
      <c r="B213" s="95">
        <f t="shared" si="7"/>
        <v>41472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6049000</v>
      </c>
      <c r="B214" s="95">
        <f t="shared" si="7"/>
        <v>41472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6049000</v>
      </c>
      <c r="B215" s="95">
        <f t="shared" si="7"/>
        <v>41472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6049000</v>
      </c>
      <c r="B216" s="95">
        <f t="shared" si="7"/>
        <v>41472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6049000</v>
      </c>
      <c r="B217" s="95">
        <f t="shared" si="7"/>
        <v>41472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6049000</v>
      </c>
      <c r="B218" s="95">
        <f t="shared" si="7"/>
        <v>41472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6049000</v>
      </c>
      <c r="B219" s="95">
        <f t="shared" si="7"/>
        <v>41472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6049000</v>
      </c>
      <c r="B220" s="95">
        <f t="shared" si="7"/>
        <v>41472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6049000</v>
      </c>
      <c r="B221" s="95">
        <f t="shared" si="7"/>
        <v>41472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6049000</v>
      </c>
      <c r="B222" s="95">
        <f t="shared" si="7"/>
        <v>41472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6049000</v>
      </c>
      <c r="B223" s="95">
        <f t="shared" si="7"/>
        <v>41472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6049000</v>
      </c>
      <c r="B224" s="95">
        <f t="shared" si="7"/>
        <v>41472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6049000</v>
      </c>
      <c r="B225" s="95">
        <f t="shared" si="7"/>
        <v>41472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6049000</v>
      </c>
      <c r="B226" s="95">
        <f t="shared" si="7"/>
        <v>41472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6049000</v>
      </c>
      <c r="B227" s="95">
        <f t="shared" si="7"/>
        <v>41472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6049000</v>
      </c>
      <c r="B228" s="95">
        <f t="shared" si="7"/>
        <v>41472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6049000</v>
      </c>
      <c r="B229" s="95">
        <f t="shared" si="8"/>
        <v>41472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6049000</v>
      </c>
      <c r="B230" s="95">
        <f t="shared" si="8"/>
        <v>41472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6049000</v>
      </c>
      <c r="B231" s="95">
        <f t="shared" si="8"/>
        <v>41472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6049000</v>
      </c>
      <c r="B232" s="95">
        <f t="shared" si="8"/>
        <v>41472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6049000</v>
      </c>
      <c r="B233" s="95">
        <f t="shared" si="8"/>
        <v>41472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6049000</v>
      </c>
      <c r="B234" s="95">
        <f t="shared" si="8"/>
        <v>41472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6049000</v>
      </c>
      <c r="B235" s="95">
        <f t="shared" si="8"/>
        <v>41472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6049000</v>
      </c>
      <c r="B236" s="95">
        <f t="shared" si="8"/>
        <v>41472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6049000</v>
      </c>
      <c r="B237" s="95">
        <f t="shared" si="8"/>
        <v>41472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6049000</v>
      </c>
      <c r="B238" s="95">
        <f t="shared" si="8"/>
        <v>41472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6049000</v>
      </c>
      <c r="B239" s="95">
        <f t="shared" si="8"/>
        <v>41472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6049000</v>
      </c>
      <c r="B240" s="95">
        <f t="shared" si="8"/>
        <v>41472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6049000</v>
      </c>
      <c r="B241" s="95">
        <f t="shared" si="8"/>
        <v>41472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6049000</v>
      </c>
      <c r="B242" s="95">
        <f t="shared" si="8"/>
        <v>41472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6049000</v>
      </c>
      <c r="B243" s="95">
        <f t="shared" si="8"/>
        <v>41472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SheetLayoutView="55" zoomScalePageLayoutView="0" workbookViewId="0" topLeftCell="H46">
      <selection activeCell="E51" sqref="E51:E62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300" t="s">
        <v>252</v>
      </c>
      <c r="B1" s="301"/>
      <c r="C1" s="103"/>
      <c r="D1" s="103"/>
      <c r="E1" s="103"/>
      <c r="F1" s="103"/>
      <c r="G1" s="103"/>
      <c r="H1" s="103"/>
      <c r="I1" s="104" t="s">
        <v>253</v>
      </c>
      <c r="J1" s="300" t="s">
        <v>252</v>
      </c>
      <c r="K1" s="301"/>
      <c r="L1" s="103"/>
      <c r="M1" s="103"/>
      <c r="N1" s="103"/>
      <c r="O1" s="103"/>
      <c r="Q1" s="106"/>
      <c r="R1" s="104" t="s">
        <v>254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302" t="s">
        <v>137</v>
      </c>
      <c r="K5" s="303"/>
      <c r="L5" s="303"/>
      <c r="M5" s="303"/>
      <c r="N5" s="303"/>
      <c r="O5" s="303"/>
      <c r="P5" s="30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5">
        <v>6049000</v>
      </c>
      <c r="B6" s="308" t="s">
        <v>98</v>
      </c>
      <c r="C6" s="308" t="s">
        <v>99</v>
      </c>
      <c r="D6" s="311">
        <v>41472</v>
      </c>
      <c r="E6" s="253">
        <v>843146.6135058727</v>
      </c>
      <c r="F6" s="253">
        <v>6576439.2584476955</v>
      </c>
      <c r="G6" s="253">
        <v>843171.4646135968</v>
      </c>
      <c r="H6" s="290">
        <v>6576594.249021468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6"/>
      <c r="B7" s="309"/>
      <c r="C7" s="309"/>
      <c r="D7" s="312"/>
      <c r="E7" s="254"/>
      <c r="F7" s="254"/>
      <c r="G7" s="254"/>
      <c r="H7" s="291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7"/>
      <c r="B8" s="310"/>
      <c r="C8" s="310"/>
      <c r="D8" s="313"/>
      <c r="E8" s="255"/>
      <c r="F8" s="255"/>
      <c r="G8" s="255"/>
      <c r="H8" s="292"/>
      <c r="J8" s="129" t="s">
        <v>120</v>
      </c>
      <c r="K8" s="130" t="s">
        <v>310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310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255</v>
      </c>
      <c r="F10" s="257"/>
      <c r="G10" s="258"/>
      <c r="H10" s="115"/>
      <c r="I10" s="115"/>
      <c r="J10" s="133" t="s">
        <v>256</v>
      </c>
      <c r="K10" s="134" t="s">
        <v>311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257</v>
      </c>
      <c r="C12" s="138">
        <v>14</v>
      </c>
      <c r="D12" s="115"/>
      <c r="E12" s="259"/>
      <c r="F12" s="260"/>
      <c r="G12" s="261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258</v>
      </c>
      <c r="C13" s="141">
        <v>168</v>
      </c>
      <c r="D13" s="115"/>
      <c r="E13" s="259"/>
      <c r="F13" s="260"/>
      <c r="G13" s="261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259</v>
      </c>
      <c r="C14" s="141">
        <v>12.3</v>
      </c>
      <c r="D14" s="115"/>
      <c r="E14" s="262"/>
      <c r="F14" s="263"/>
      <c r="G14" s="264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260</v>
      </c>
      <c r="C15" s="143">
        <f>C13*C14</f>
        <v>2066.4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261</v>
      </c>
      <c r="C16" s="152">
        <f>+C15*0.05</f>
        <v>103.32000000000001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33"/>
      <c r="B18" s="234"/>
      <c r="C18" s="234"/>
      <c r="D18" s="234"/>
      <c r="E18" s="235"/>
      <c r="F18" s="115"/>
      <c r="G18" s="115"/>
      <c r="H18" s="115"/>
      <c r="I18" s="115"/>
      <c r="J18" s="158" t="s">
        <v>262</v>
      </c>
      <c r="K18" s="159" t="s">
        <v>120</v>
      </c>
      <c r="L18" s="160" t="s">
        <v>138</v>
      </c>
      <c r="M18" s="160" t="s">
        <v>256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36</v>
      </c>
      <c r="L19" s="156" t="s">
        <v>37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43</v>
      </c>
      <c r="L20" s="156" t="s">
        <v>12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64</v>
      </c>
      <c r="L21" s="156" t="s">
        <v>37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72</v>
      </c>
      <c r="L22" s="156" t="s">
        <v>37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314" t="s">
        <v>32</v>
      </c>
      <c r="B23" s="315"/>
      <c r="C23" s="130" t="s">
        <v>312</v>
      </c>
      <c r="D23" s="130"/>
      <c r="E23" s="130"/>
      <c r="F23" s="167"/>
      <c r="J23" s="165" t="s">
        <v>167</v>
      </c>
      <c r="K23" s="156" t="s">
        <v>19</v>
      </c>
      <c r="L23" s="156" t="s">
        <v>12</v>
      </c>
      <c r="M23" s="156" t="s">
        <v>168</v>
      </c>
      <c r="N23" s="163"/>
      <c r="O23" s="163"/>
      <c r="P23" s="163"/>
      <c r="Q23" s="163"/>
      <c r="R23" s="164"/>
      <c r="S23" s="105"/>
    </row>
    <row r="24" spans="1:19" ht="14.25" customHeight="1">
      <c r="A24" s="269" t="s">
        <v>39</v>
      </c>
      <c r="B24" s="270"/>
      <c r="C24" s="134" t="s">
        <v>40</v>
      </c>
      <c r="D24" s="134"/>
      <c r="E24" s="134"/>
      <c r="F24" s="169"/>
      <c r="J24" s="165" t="s">
        <v>169</v>
      </c>
      <c r="K24" s="156" t="s">
        <v>19</v>
      </c>
      <c r="L24" s="156" t="s">
        <v>37</v>
      </c>
      <c r="M24" s="156" t="s">
        <v>168</v>
      </c>
      <c r="N24" s="163"/>
      <c r="O24" s="163"/>
      <c r="P24" s="163"/>
      <c r="Q24" s="163"/>
      <c r="R24" s="164"/>
      <c r="S24" s="105"/>
    </row>
    <row r="25" spans="1:19" ht="14.25" customHeight="1">
      <c r="A25" s="269" t="s">
        <v>44</v>
      </c>
      <c r="B25" s="270"/>
      <c r="C25" s="134" t="s">
        <v>263</v>
      </c>
      <c r="D25" s="134"/>
      <c r="E25" s="134"/>
      <c r="F25" s="169"/>
      <c r="J25" s="165" t="s">
        <v>170</v>
      </c>
      <c r="K25" s="156" t="s">
        <v>53</v>
      </c>
      <c r="L25" s="156" t="s">
        <v>12</v>
      </c>
      <c r="M25" s="156" t="s">
        <v>168</v>
      </c>
      <c r="N25" s="163"/>
      <c r="O25" s="163"/>
      <c r="P25" s="163"/>
      <c r="Q25" s="163"/>
      <c r="R25" s="164"/>
      <c r="S25" s="105"/>
    </row>
    <row r="26" spans="1:19" ht="14.25" customHeight="1">
      <c r="A26" s="269" t="s">
        <v>112</v>
      </c>
      <c r="B26" s="270"/>
      <c r="C26" s="134" t="s">
        <v>313</v>
      </c>
      <c r="D26" s="134"/>
      <c r="E26" s="134"/>
      <c r="F26" s="169"/>
      <c r="J26" s="165" t="s">
        <v>171</v>
      </c>
      <c r="K26" s="156" t="s">
        <v>53</v>
      </c>
      <c r="L26" s="156" t="s">
        <v>37</v>
      </c>
      <c r="M26" s="156" t="s">
        <v>168</v>
      </c>
      <c r="N26" s="163"/>
      <c r="O26" s="163"/>
      <c r="P26" s="163"/>
      <c r="Q26" s="163"/>
      <c r="R26" s="164"/>
      <c r="S26" s="105"/>
    </row>
    <row r="27" spans="1:19" ht="14.25" customHeight="1">
      <c r="A27" s="269" t="s">
        <v>92</v>
      </c>
      <c r="B27" s="270"/>
      <c r="C27" s="124" t="s">
        <v>314</v>
      </c>
      <c r="D27" s="124"/>
      <c r="E27" s="124"/>
      <c r="F27" s="169"/>
      <c r="J27" s="165" t="s">
        <v>172</v>
      </c>
      <c r="K27" s="156" t="s">
        <v>53</v>
      </c>
      <c r="L27" s="156" t="s">
        <v>12</v>
      </c>
      <c r="M27" s="156" t="s">
        <v>173</v>
      </c>
      <c r="N27" s="163"/>
      <c r="O27" s="163"/>
      <c r="P27" s="163"/>
      <c r="Q27" s="163"/>
      <c r="R27" s="164"/>
      <c r="S27" s="105"/>
    </row>
    <row r="28" spans="1:19" ht="14.25" customHeight="1">
      <c r="A28" s="269" t="s">
        <v>93</v>
      </c>
      <c r="B28" s="270"/>
      <c r="C28" s="124" t="s">
        <v>315</v>
      </c>
      <c r="D28" s="124"/>
      <c r="E28" s="124"/>
      <c r="F28" s="169"/>
      <c r="J28" s="165" t="s">
        <v>174</v>
      </c>
      <c r="K28" s="156" t="s">
        <v>53</v>
      </c>
      <c r="L28" s="156" t="s">
        <v>37</v>
      </c>
      <c r="M28" s="156" t="s">
        <v>173</v>
      </c>
      <c r="N28" s="163"/>
      <c r="O28" s="163"/>
      <c r="P28" s="163"/>
      <c r="Q28" s="163"/>
      <c r="R28" s="164"/>
      <c r="S28" s="105"/>
    </row>
    <row r="29" spans="1:18" ht="14.25" customHeight="1">
      <c r="A29" s="269" t="s">
        <v>94</v>
      </c>
      <c r="B29" s="270"/>
      <c r="C29" s="124" t="s">
        <v>316</v>
      </c>
      <c r="D29" s="124"/>
      <c r="E29" s="124"/>
      <c r="F29" s="169"/>
      <c r="J29" s="165" t="s">
        <v>175</v>
      </c>
      <c r="K29" s="156" t="s">
        <v>53</v>
      </c>
      <c r="L29" s="156" t="s">
        <v>12</v>
      </c>
      <c r="M29" s="156" t="s">
        <v>173</v>
      </c>
      <c r="N29" s="163"/>
      <c r="O29" s="163"/>
      <c r="P29" s="163"/>
      <c r="Q29" s="163"/>
      <c r="R29" s="164"/>
    </row>
    <row r="30" spans="1:18" ht="14.25" customHeight="1">
      <c r="A30" s="269" t="s">
        <v>95</v>
      </c>
      <c r="B30" s="270"/>
      <c r="C30" s="124" t="s">
        <v>317</v>
      </c>
      <c r="D30" s="124"/>
      <c r="E30" s="124"/>
      <c r="F30" s="169"/>
      <c r="J30" s="170" t="s">
        <v>176</v>
      </c>
      <c r="K30" s="171" t="s">
        <v>53</v>
      </c>
      <c r="L30" s="171" t="s">
        <v>37</v>
      </c>
      <c r="M30" s="171" t="s">
        <v>173</v>
      </c>
      <c r="N30" s="172"/>
      <c r="O30" s="172"/>
      <c r="P30" s="172"/>
      <c r="Q30" s="172"/>
      <c r="R30" s="173"/>
    </row>
    <row r="31" spans="1:6" ht="14.25" customHeight="1">
      <c r="A31" s="269" t="s">
        <v>257</v>
      </c>
      <c r="B31" s="270"/>
      <c r="C31" s="124" t="s">
        <v>318</v>
      </c>
      <c r="D31" s="124"/>
      <c r="E31" s="128"/>
      <c r="F31" s="169"/>
    </row>
    <row r="32" spans="1:14" ht="14.25" customHeight="1">
      <c r="A32" s="269" t="s">
        <v>258</v>
      </c>
      <c r="B32" s="270"/>
      <c r="C32" s="124" t="s">
        <v>319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259</v>
      </c>
      <c r="B33" s="168"/>
      <c r="C33" s="124" t="s">
        <v>320</v>
      </c>
      <c r="D33" s="134"/>
      <c r="E33" s="134"/>
      <c r="F33" s="169"/>
      <c r="L33" s="288" t="s">
        <v>140</v>
      </c>
      <c r="M33" s="289"/>
      <c r="N33" s="174" t="s">
        <v>121</v>
      </c>
      <c r="O33" s="174" t="s">
        <v>141</v>
      </c>
    </row>
    <row r="34" spans="1:15" ht="14.25" customHeight="1">
      <c r="A34" s="133" t="s">
        <v>260</v>
      </c>
      <c r="B34" s="168"/>
      <c r="C34" s="124" t="s">
        <v>321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261</v>
      </c>
      <c r="B35" s="168"/>
      <c r="C35" s="134" t="s">
        <v>322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264</v>
      </c>
      <c r="B36" s="168"/>
      <c r="C36" s="134" t="s">
        <v>265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266</v>
      </c>
      <c r="B37" s="181"/>
      <c r="C37" s="146" t="s">
        <v>267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300" t="s">
        <v>252</v>
      </c>
      <c r="B41" s="301"/>
      <c r="C41" s="103"/>
      <c r="D41" s="103"/>
      <c r="E41" s="103"/>
      <c r="F41" s="103"/>
      <c r="G41" s="104" t="s">
        <v>268</v>
      </c>
      <c r="H41" s="300" t="s">
        <v>252</v>
      </c>
      <c r="I41" s="301"/>
      <c r="J41" s="103"/>
      <c r="K41" s="103"/>
      <c r="L41" s="103"/>
      <c r="M41" s="103"/>
      <c r="Q41" s="104" t="s">
        <v>269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65" t="s">
        <v>270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187" t="s">
        <v>121</v>
      </c>
      <c r="I46" s="298" t="s">
        <v>29</v>
      </c>
      <c r="J46" s="299"/>
      <c r="K46" s="295" t="s">
        <v>20</v>
      </c>
      <c r="L46" s="294"/>
      <c r="M46" s="296" t="s">
        <v>12</v>
      </c>
      <c r="N46" s="297"/>
      <c r="O46" s="293" t="s">
        <v>37</v>
      </c>
      <c r="P46" s="294"/>
    </row>
    <row r="47" spans="1:16" ht="12.75" customHeight="1">
      <c r="A47" s="276" t="s">
        <v>271</v>
      </c>
      <c r="B47" s="277"/>
      <c r="C47" s="277"/>
      <c r="D47" s="277"/>
      <c r="E47" s="277"/>
      <c r="F47" s="277"/>
      <c r="G47" s="278"/>
      <c r="H47" s="246" t="s">
        <v>272</v>
      </c>
      <c r="I47" s="285" t="s">
        <v>273</v>
      </c>
      <c r="J47" s="286"/>
      <c r="K47" s="284" t="s">
        <v>274</v>
      </c>
      <c r="L47" s="274"/>
      <c r="M47" s="273" t="s">
        <v>275</v>
      </c>
      <c r="N47" s="274"/>
      <c r="O47" s="273" t="s">
        <v>276</v>
      </c>
      <c r="P47" s="274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47"/>
      <c r="I48" s="252" t="s">
        <v>157</v>
      </c>
      <c r="J48" s="245"/>
      <c r="K48" s="287" t="s">
        <v>153</v>
      </c>
      <c r="L48" s="243"/>
      <c r="M48" s="237" t="s">
        <v>149</v>
      </c>
      <c r="N48" s="243"/>
      <c r="O48" s="237" t="s">
        <v>145</v>
      </c>
      <c r="P48" s="243"/>
    </row>
    <row r="49" spans="1:17" s="189" customFormat="1" ht="13.5" customHeight="1">
      <c r="A49" s="271" t="s">
        <v>277</v>
      </c>
      <c r="B49" s="275" t="s">
        <v>278</v>
      </c>
      <c r="C49" s="282" t="s">
        <v>121</v>
      </c>
      <c r="D49" s="244" t="s">
        <v>279</v>
      </c>
      <c r="E49" s="250" t="s">
        <v>280</v>
      </c>
      <c r="F49" s="250" t="s">
        <v>281</v>
      </c>
      <c r="G49" s="250" t="s">
        <v>282</v>
      </c>
      <c r="H49" s="188"/>
      <c r="I49" s="248" t="s">
        <v>283</v>
      </c>
      <c r="J49" s="248" t="s">
        <v>284</v>
      </c>
      <c r="K49" s="236" t="s">
        <v>283</v>
      </c>
      <c r="L49" s="242" t="s">
        <v>284</v>
      </c>
      <c r="M49" s="236" t="s">
        <v>283</v>
      </c>
      <c r="N49" s="242" t="s">
        <v>284</v>
      </c>
      <c r="O49" s="236" t="s">
        <v>283</v>
      </c>
      <c r="P49" s="242" t="s">
        <v>284</v>
      </c>
      <c r="Q49" s="238" t="s">
        <v>285</v>
      </c>
    </row>
    <row r="50" spans="1:17" s="189" customFormat="1" ht="13.5" customHeight="1" thickBot="1">
      <c r="A50" s="272"/>
      <c r="B50" s="252"/>
      <c r="C50" s="283"/>
      <c r="D50" s="245"/>
      <c r="E50" s="251"/>
      <c r="F50" s="251"/>
      <c r="G50" s="251"/>
      <c r="H50" s="190"/>
      <c r="I50" s="249"/>
      <c r="J50" s="249"/>
      <c r="K50" s="237"/>
      <c r="L50" s="243"/>
      <c r="M50" s="237"/>
      <c r="N50" s="243"/>
      <c r="O50" s="237"/>
      <c r="P50" s="243"/>
      <c r="Q50" s="239"/>
    </row>
    <row r="51" spans="1:17" ht="11.25">
      <c r="A51" s="191" t="s">
        <v>286</v>
      </c>
      <c r="B51" s="192" t="s">
        <v>286</v>
      </c>
      <c r="C51" s="193" t="s">
        <v>11</v>
      </c>
      <c r="D51" s="194">
        <v>11</v>
      </c>
      <c r="E51" s="194"/>
      <c r="F51" s="195"/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287</v>
      </c>
      <c r="B52" s="201" t="s">
        <v>288</v>
      </c>
      <c r="C52" s="202" t="s">
        <v>19</v>
      </c>
      <c r="D52" s="203">
        <v>10</v>
      </c>
      <c r="E52" s="203">
        <v>30</v>
      </c>
      <c r="F52" s="204" t="s">
        <v>124</v>
      </c>
      <c r="G52" s="205" t="str">
        <f t="shared" si="0"/>
        <v>2</v>
      </c>
      <c r="H52" s="197"/>
      <c r="I52" s="205"/>
      <c r="J52" s="205"/>
      <c r="K52" s="206"/>
      <c r="L52" s="207"/>
      <c r="M52" s="206" t="s">
        <v>167</v>
      </c>
      <c r="N52" s="207">
        <v>2</v>
      </c>
      <c r="O52" s="206" t="s">
        <v>169</v>
      </c>
      <c r="P52" s="207">
        <v>1</v>
      </c>
      <c r="Q52" s="205">
        <v>2</v>
      </c>
    </row>
    <row r="53" spans="1:17" ht="22.5">
      <c r="A53" s="200" t="s">
        <v>289</v>
      </c>
      <c r="B53" s="201" t="s">
        <v>290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291</v>
      </c>
      <c r="B54" s="201" t="s">
        <v>292</v>
      </c>
      <c r="C54" s="208" t="s">
        <v>36</v>
      </c>
      <c r="D54" s="203">
        <v>8</v>
      </c>
      <c r="E54" s="203">
        <v>1</v>
      </c>
      <c r="F54" s="204" t="s">
        <v>127</v>
      </c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 t="s">
        <v>162</v>
      </c>
      <c r="P54" s="207">
        <v>1</v>
      </c>
      <c r="Q54" s="205">
        <v>1</v>
      </c>
    </row>
    <row r="55" spans="1:17" ht="33.75">
      <c r="A55" s="200" t="s">
        <v>293</v>
      </c>
      <c r="B55" s="201" t="s">
        <v>294</v>
      </c>
      <c r="C55" s="208" t="s">
        <v>43</v>
      </c>
      <c r="D55" s="203">
        <v>7</v>
      </c>
      <c r="E55" s="203">
        <v>1</v>
      </c>
      <c r="F55" s="204" t="s">
        <v>127</v>
      </c>
      <c r="G55" s="205">
        <f t="shared" si="0"/>
      </c>
      <c r="H55" s="197"/>
      <c r="I55" s="205"/>
      <c r="J55" s="205"/>
      <c r="K55" s="206"/>
      <c r="L55" s="207"/>
      <c r="M55" s="206" t="s">
        <v>164</v>
      </c>
      <c r="N55" s="207">
        <v>2</v>
      </c>
      <c r="O55" s="206"/>
      <c r="P55" s="207">
        <v>1</v>
      </c>
      <c r="Q55" s="205">
        <v>1</v>
      </c>
    </row>
    <row r="56" spans="1:17" ht="33.75">
      <c r="A56" s="200" t="s">
        <v>295</v>
      </c>
      <c r="B56" s="201" t="s">
        <v>296</v>
      </c>
      <c r="C56" s="208" t="s">
        <v>48</v>
      </c>
      <c r="D56" s="203">
        <v>6</v>
      </c>
      <c r="E56" s="203"/>
      <c r="F56" s="204"/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297</v>
      </c>
      <c r="B57" s="201" t="s">
        <v>298</v>
      </c>
      <c r="C57" s="202" t="s">
        <v>53</v>
      </c>
      <c r="D57" s="203">
        <v>5</v>
      </c>
      <c r="E57" s="203">
        <v>66</v>
      </c>
      <c r="F57" s="204" t="s">
        <v>124</v>
      </c>
      <c r="G57" s="205" t="str">
        <f t="shared" si="0"/>
        <v>3</v>
      </c>
      <c r="H57" s="197"/>
      <c r="I57" s="205"/>
      <c r="J57" s="205"/>
      <c r="K57" s="206"/>
      <c r="L57" s="207"/>
      <c r="M57" s="206" t="s">
        <v>299</v>
      </c>
      <c r="N57" s="207">
        <v>2</v>
      </c>
      <c r="O57" s="206" t="s">
        <v>300</v>
      </c>
      <c r="P57" s="207">
        <v>1</v>
      </c>
      <c r="Q57" s="205">
        <v>6</v>
      </c>
    </row>
    <row r="58" spans="1:17" ht="22.5">
      <c r="A58" s="200" t="s">
        <v>301</v>
      </c>
      <c r="B58" s="201" t="s">
        <v>302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303</v>
      </c>
      <c r="B59" s="201" t="s">
        <v>304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305</v>
      </c>
      <c r="B60" s="201" t="s">
        <v>306</v>
      </c>
      <c r="C60" s="202" t="s">
        <v>64</v>
      </c>
      <c r="D60" s="203">
        <v>2</v>
      </c>
      <c r="E60" s="203">
        <v>1</v>
      </c>
      <c r="F60" s="204" t="s">
        <v>127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165</v>
      </c>
      <c r="P60" s="207">
        <v>1</v>
      </c>
      <c r="Q60" s="205">
        <v>1</v>
      </c>
    </row>
    <row r="61" spans="1:17" ht="11.25">
      <c r="A61" s="200" t="s">
        <v>307</v>
      </c>
      <c r="B61" s="201" t="s">
        <v>307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308</v>
      </c>
      <c r="B62" s="210" t="s">
        <v>309</v>
      </c>
      <c r="C62" s="211" t="s">
        <v>72</v>
      </c>
      <c r="D62" s="212">
        <v>0</v>
      </c>
      <c r="E62" s="212">
        <v>1</v>
      </c>
      <c r="F62" s="213" t="s">
        <v>127</v>
      </c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 t="s">
        <v>166</v>
      </c>
      <c r="P62" s="216">
        <v>1</v>
      </c>
      <c r="Q62" s="214">
        <v>1</v>
      </c>
    </row>
    <row r="63" spans="8:16" ht="27.75" customHeight="1" thickBot="1">
      <c r="H63" s="217" t="s">
        <v>285</v>
      </c>
      <c r="I63" s="240"/>
      <c r="J63" s="241"/>
      <c r="K63" s="240"/>
      <c r="L63" s="241"/>
      <c r="M63" s="240"/>
      <c r="N63" s="241"/>
      <c r="O63" s="240"/>
      <c r="P63" s="241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B49:B50"/>
    <mergeCell ref="M48:N48"/>
    <mergeCell ref="O48:P48"/>
    <mergeCell ref="A47:G48"/>
    <mergeCell ref="C49:C50"/>
    <mergeCell ref="K47:L47"/>
    <mergeCell ref="O47:P47"/>
    <mergeCell ref="I47:J47"/>
    <mergeCell ref="E49:E50"/>
    <mergeCell ref="K48:L48"/>
    <mergeCell ref="E6:E8"/>
    <mergeCell ref="O49:O50"/>
    <mergeCell ref="N49:N50"/>
    <mergeCell ref="M49:M50"/>
    <mergeCell ref="E10:G14"/>
    <mergeCell ref="H45:P45"/>
    <mergeCell ref="A18:E18"/>
    <mergeCell ref="A32:B32"/>
    <mergeCell ref="A49:A50"/>
    <mergeCell ref="M47:N47"/>
    <mergeCell ref="I63:J63"/>
    <mergeCell ref="D49:D50"/>
    <mergeCell ref="H47:H48"/>
    <mergeCell ref="I49:I50"/>
    <mergeCell ref="F49:F50"/>
    <mergeCell ref="I48:J48"/>
    <mergeCell ref="J49:J50"/>
    <mergeCell ref="G49:G50"/>
    <mergeCell ref="K49:K50"/>
    <mergeCell ref="Q49:Q50"/>
    <mergeCell ref="M63:N63"/>
    <mergeCell ref="O63:P63"/>
    <mergeCell ref="L49:L50"/>
    <mergeCell ref="P49:P50"/>
    <mergeCell ref="K63:L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2014-02-03T14:13:22Z</dcterms:created>
  <dcterms:modified xsi:type="dcterms:W3CDTF">2014-08-18T12:09:21Z</dcterms:modified>
  <cp:category/>
  <cp:version/>
  <cp:contentType/>
  <cp:contentStatus/>
</cp:coreProperties>
</file>