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<sst xmlns="http://schemas.openxmlformats.org/spreadsheetml/2006/main" count="637" uniqueCount="311">
  <si>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</si>
  <si>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</si>
  <si>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</si>
  <si>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</si>
  <si>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</si>
  <si>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</si>
  <si>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</si>
  <si>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</si>
  <si>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</si>
  <si>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</si>
  <si>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</si>
  <si>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</si>
  <si>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</si>
  <si>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</si>
  <si>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</si>
  <si>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</si>
  <si>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</si>
  <si>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</si>
  <si>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</si>
  <si>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</si>
  <si>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</si>
  <si>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</si>
  <si>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</si>
  <si>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</si>
  <si>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</si>
  <si>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</si>
  <si>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</si>
  <si>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</si>
  <si>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</si>
  <si>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</si>
  <si>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</si>
  <si>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</si>
  <si>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</si>
  <si>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</si>
  <si>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</si>
  <si>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</si>
  <si>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</si>
  <si>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</si>
  <si>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</si>
  <si>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</si>
  <si>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</si>
  <si>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</si>
  <si>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</si>
  <si>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</si>
  <si>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</si>
  <si>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</si>
  <si>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</si>
  <si>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</si>
  <si>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</si>
  <si>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</si>
  <si>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</si>
  <si>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</si>
  <si>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</si>
  <si>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</si>
  <si>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</si>
  <si>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</si>
  <si>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</si>
  <si>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</si>
  <si>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</si>
  <si>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</si>
  <si>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</si>
  <si>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</si>
  <si>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</si>
  <si>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</si>
  <si>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</si>
  <si>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</si>
  <si>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</si>
  <si>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</si>
  <si>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</si>
  <si>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</si>
  <si>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</si>
  <si>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</si>
  <si>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</si>
  <si>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</si>
  <si>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</si>
  <si>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</si>
  <si>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</si>
  <si>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</si>
  <si>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</si>
  <si>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</si>
  <si>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</si>
  <si>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</si>
  <si>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</si>
  <si>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</si>
  <si>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</si>
  <si>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</si>
  <si>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</si>
  <si>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</si>
  <si>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</si>
  <si>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</si>
  <si>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</si>
  <si>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</si>
  <si>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</si>
  <si>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</si>
  <si>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</si>
  <si>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</si>
  <si>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</si>
  <si>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</si>
  <si>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</si>
  <si>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</si>
  <si>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</si>
  <si>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</si>
  <si>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</si>
  <si>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</si>
  <si>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</si>
  <si>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FIER</t>
  </si>
  <si>
    <t>Fier à Motz</t>
  </si>
  <si>
    <t>SEYSSEL</t>
  </si>
  <si>
    <t>74269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</si>
  <si>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</si>
  <si>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</si>
  <si>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</si>
  <si>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</si>
  <si>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</si>
  <si>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</si>
  <si>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</si>
  <si>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</si>
  <si>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</si>
  <si>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</si>
  <si>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</si>
  <si>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</si>
  <si>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</si>
  <si>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</si>
  <si>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</si>
  <si>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</si>
  <si>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</si>
  <si>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</si>
  <si>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</si>
  <si>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</si>
  <si>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</si>
  <si>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</si>
  <si>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</si>
  <si>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</si>
  <si>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</si>
  <si>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</si>
  <si>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</si>
  <si>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</si>
  <si>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</si>
  <si>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</si>
  <si>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</si>
  <si>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</si>
  <si>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</si>
  <si>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</si>
  <si>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</si>
  <si>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</si>
  <si>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</si>
  <si>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</si>
  <si>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</si>
  <si>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</si>
  <si>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</si>
  <si>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</si>
  <si>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</si>
  <si>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</si>
  <si>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</si>
  <si>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</si>
  <si>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</si>
  <si>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</si>
  <si>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</si>
  <si>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</si>
  <si>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</si>
  <si>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</si>
  <si>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</si>
  <si>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</si>
  <si>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</si>
  <si>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</si>
  <si>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</si>
  <si>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</si>
  <si>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</si>
  <si>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</si>
  <si>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</si>
  <si>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</si>
  <si>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</si>
  <si>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</si>
  <si>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</si>
  <si>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</si>
  <si>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</si>
  <si>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</si>
  <si>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</si>
  <si>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</si>
  <si>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</si>
  <si>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</si>
  <si>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</si>
  <si>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</si>
  <si>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</si>
  <si>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</si>
  <si>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</si>
  <si>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</si>
  <si>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</si>
  <si>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</si>
  <si>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</si>
  <si>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</si>
  <si>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</si>
  <si>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</si>
  <si>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</si>
  <si>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</si>
  <si>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</si>
  <si>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</si>
  <si>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</si>
  <si>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</si>
  <si>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</si>
  <si>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</si>
  <si>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</si>
  <si>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</si>
  <si>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</si>
  <si>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</si>
  <si>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</si>
  <si>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</si>
  <si>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</si>
  <si>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</si>
  <si>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</si>
  <si>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</si>
  <si>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</si>
  <si>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</si>
  <si>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</si>
  <si>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</si>
  <si>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</si>
  <si>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Hydropsyche</t>
  </si>
  <si>
    <t>Hydroptila</t>
  </si>
  <si>
    <t>Mystacides</t>
  </si>
  <si>
    <t>Polycentropodidae</t>
  </si>
  <si>
    <t>Polycentropus</t>
  </si>
  <si>
    <t>Psychomyia</t>
  </si>
  <si>
    <t>Rhyacophila</t>
  </si>
  <si>
    <t>Baetis</t>
  </si>
  <si>
    <t>Micronecta</t>
  </si>
  <si>
    <t>Elmis</t>
  </si>
  <si>
    <t>Esolus</t>
  </si>
  <si>
    <t>Limnius</t>
  </si>
  <si>
    <t>Chironomidae</t>
  </si>
  <si>
    <t>Empididae</t>
  </si>
  <si>
    <t>Limoniidae</t>
  </si>
  <si>
    <t>Psychodidae</t>
  </si>
  <si>
    <t>Tabanidae</t>
  </si>
  <si>
    <t>Gammarus</t>
  </si>
  <si>
    <t>COPEPODE</t>
  </si>
  <si>
    <t>présence</t>
  </si>
  <si>
    <t>HYDRACARIENS = Hydracarina</t>
  </si>
  <si>
    <t>Ancylus</t>
  </si>
  <si>
    <t>Potamopyrgus</t>
  </si>
  <si>
    <t>Radix</t>
  </si>
  <si>
    <t>Physa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</si>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</sst>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55">
      <selection activeCell="D108" sqref="D108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6071900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255</v>
      </c>
      <c r="J23" s="34" t="s">
        <v>35</v>
      </c>
      <c r="K23" s="36"/>
      <c r="L23" s="36"/>
      <c r="M23" s="36"/>
      <c r="N23" s="36"/>
      <c r="O23" s="36">
        <v>48</v>
      </c>
      <c r="P23" s="36">
        <v>210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920655</v>
      </c>
      <c r="H24" s="41">
        <v>6541069</v>
      </c>
      <c r="K24" s="41">
        <v>920760.8516988266</v>
      </c>
      <c r="L24" s="41">
        <v>6541045.132777419</v>
      </c>
      <c r="M24" s="41">
        <v>920575.7133987392</v>
      </c>
      <c r="N24" s="41">
        <v>6541126.238142791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19"/>
      <c r="C25" s="220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19"/>
      <c r="I32" s="219"/>
      <c r="J32" s="220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6071900</v>
      </c>
      <c r="B39" s="66" t="str">
        <f>C23</f>
        <v>FIER</v>
      </c>
      <c r="C39" s="67" t="str">
        <f>D23</f>
        <v>Fier à Motz</v>
      </c>
      <c r="D39" s="68">
        <v>41549</v>
      </c>
      <c r="E39" s="36">
        <v>28.22222222222222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10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29</v>
      </c>
      <c r="I44" s="71" t="s">
        <v>140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6</v>
      </c>
      <c r="I48" s="71" t="s">
        <v>140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1</v>
      </c>
      <c r="I49" s="71" t="s">
        <v>22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50</v>
      </c>
      <c r="I50" s="71" t="s">
        <v>140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149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2.7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2.7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2.7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2.7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2.7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6071900</v>
      </c>
      <c r="B66" s="90">
        <f>D39</f>
        <v>41549</v>
      </c>
      <c r="C66" s="91" t="s">
        <v>176</v>
      </c>
      <c r="D66" s="92" t="s">
        <v>11</v>
      </c>
      <c r="E66" s="92" t="s">
        <v>20</v>
      </c>
      <c r="F66" s="93" t="s">
        <v>177</v>
      </c>
      <c r="G66" s="71">
        <v>5</v>
      </c>
      <c r="H66" s="71">
        <v>2</v>
      </c>
      <c r="I66" s="71"/>
      <c r="J66" s="71" t="s">
        <v>178</v>
      </c>
      <c r="K66" s="71">
        <v>2</v>
      </c>
      <c r="T66" s="61"/>
      <c r="U66" s="61"/>
    </row>
    <row r="67" spans="1:21" ht="14.25">
      <c r="A67" s="94">
        <f aca="true" t="shared" si="0" ref="A67:B77">+A$66</f>
        <v>6071900</v>
      </c>
      <c r="B67" s="95">
        <f t="shared" si="0"/>
        <v>41549</v>
      </c>
      <c r="C67" s="91" t="s">
        <v>179</v>
      </c>
      <c r="D67" s="93" t="s">
        <v>28</v>
      </c>
      <c r="E67" s="93" t="s">
        <v>37</v>
      </c>
      <c r="F67" s="93" t="s">
        <v>177</v>
      </c>
      <c r="G67" s="71">
        <v>50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6071900</v>
      </c>
      <c r="B68" s="95">
        <f t="shared" si="0"/>
        <v>41549</v>
      </c>
      <c r="C68" s="91" t="s">
        <v>180</v>
      </c>
      <c r="D68" s="93" t="s">
        <v>36</v>
      </c>
      <c r="E68" s="93" t="s">
        <v>37</v>
      </c>
      <c r="F68" s="93" t="s">
        <v>177</v>
      </c>
      <c r="G68" s="71">
        <v>15</v>
      </c>
      <c r="H68" s="71">
        <v>4</v>
      </c>
      <c r="I68" s="71"/>
      <c r="J68" s="71" t="s">
        <v>178</v>
      </c>
      <c r="K68" s="71">
        <v>4</v>
      </c>
      <c r="T68" s="61"/>
      <c r="U68" s="61"/>
    </row>
    <row r="69" spans="1:21" ht="14.25">
      <c r="A69" s="94">
        <f t="shared" si="0"/>
        <v>6071900</v>
      </c>
      <c r="B69" s="95">
        <f t="shared" si="0"/>
        <v>41549</v>
      </c>
      <c r="C69" s="91" t="s">
        <v>181</v>
      </c>
      <c r="D69" s="93" t="s">
        <v>53</v>
      </c>
      <c r="E69" s="93" t="s">
        <v>37</v>
      </c>
      <c r="F69" s="93" t="s">
        <v>177</v>
      </c>
      <c r="G69" s="71">
        <v>15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6071900</v>
      </c>
      <c r="B70" s="95">
        <f t="shared" si="0"/>
        <v>41549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25</v>
      </c>
      <c r="H70" s="71">
        <v>0</v>
      </c>
      <c r="I70" s="71"/>
      <c r="J70" s="71" t="s">
        <v>178</v>
      </c>
      <c r="K70" s="71">
        <v>3</v>
      </c>
      <c r="T70" s="61"/>
      <c r="U70" s="61"/>
    </row>
    <row r="71" spans="1:21" ht="14.25">
      <c r="A71" s="94">
        <f t="shared" si="0"/>
        <v>6071900</v>
      </c>
      <c r="B71" s="95">
        <f t="shared" si="0"/>
        <v>41549</v>
      </c>
      <c r="C71" s="91" t="s">
        <v>184</v>
      </c>
      <c r="D71" s="93" t="s">
        <v>48</v>
      </c>
      <c r="E71" s="93" t="s">
        <v>20</v>
      </c>
      <c r="F71" s="93" t="s">
        <v>183</v>
      </c>
      <c r="G71" s="71">
        <v>30</v>
      </c>
      <c r="H71" s="71">
        <v>0</v>
      </c>
      <c r="I71" s="71"/>
      <c r="J71" s="71" t="s">
        <v>178</v>
      </c>
      <c r="K71" s="71">
        <v>4</v>
      </c>
      <c r="T71" s="61"/>
      <c r="U71" s="61"/>
    </row>
    <row r="72" spans="1:21" ht="14.25">
      <c r="A72" s="94">
        <f t="shared" si="0"/>
        <v>6071900</v>
      </c>
      <c r="B72" s="95">
        <f t="shared" si="0"/>
        <v>41549</v>
      </c>
      <c r="C72" s="91" t="s">
        <v>185</v>
      </c>
      <c r="D72" s="93" t="s">
        <v>66</v>
      </c>
      <c r="E72" s="93" t="s">
        <v>37</v>
      </c>
      <c r="F72" s="93" t="s">
        <v>183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6071900</v>
      </c>
      <c r="B73" s="95">
        <f t="shared" si="0"/>
        <v>41549</v>
      </c>
      <c r="C73" s="91" t="s">
        <v>186</v>
      </c>
      <c r="D73" s="93" t="s">
        <v>74</v>
      </c>
      <c r="E73" s="93" t="s">
        <v>12</v>
      </c>
      <c r="F73" s="93" t="s">
        <v>183</v>
      </c>
      <c r="G73" s="71">
        <v>20</v>
      </c>
      <c r="H73" s="71">
        <v>0</v>
      </c>
      <c r="I73" s="71"/>
      <c r="J73" s="71" t="s">
        <v>178</v>
      </c>
      <c r="K73" s="71">
        <v>3</v>
      </c>
      <c r="T73" s="61"/>
      <c r="U73" s="61"/>
    </row>
    <row r="74" spans="1:21" ht="14.25">
      <c r="A74" s="94">
        <f t="shared" si="0"/>
        <v>6071900</v>
      </c>
      <c r="B74" s="95">
        <f t="shared" si="0"/>
        <v>41549</v>
      </c>
      <c r="C74" s="91" t="s">
        <v>187</v>
      </c>
      <c r="D74" s="93" t="s">
        <v>48</v>
      </c>
      <c r="E74" s="93" t="s">
        <v>12</v>
      </c>
      <c r="F74" s="93" t="s">
        <v>188</v>
      </c>
      <c r="G74" s="71">
        <v>25</v>
      </c>
      <c r="H74" s="71">
        <v>0</v>
      </c>
      <c r="I74" s="71"/>
      <c r="J74" s="71" t="s">
        <v>178</v>
      </c>
      <c r="K74" s="71">
        <v>3</v>
      </c>
      <c r="T74" s="61"/>
      <c r="U74" s="61"/>
    </row>
    <row r="75" spans="1:21" ht="14.25">
      <c r="A75" s="94">
        <f t="shared" si="0"/>
        <v>6071900</v>
      </c>
      <c r="B75" s="95">
        <f t="shared" si="0"/>
        <v>41549</v>
      </c>
      <c r="C75" s="91" t="s">
        <v>189</v>
      </c>
      <c r="D75" s="93" t="s">
        <v>74</v>
      </c>
      <c r="E75" s="93" t="s">
        <v>20</v>
      </c>
      <c r="F75" s="93" t="s">
        <v>188</v>
      </c>
      <c r="G75" s="71">
        <v>5</v>
      </c>
      <c r="H75" s="71">
        <v>0</v>
      </c>
      <c r="I75" s="71"/>
      <c r="J75" s="71" t="s">
        <v>178</v>
      </c>
      <c r="K75" s="71">
        <v>4</v>
      </c>
      <c r="T75" s="61"/>
      <c r="U75" s="61"/>
    </row>
    <row r="76" spans="1:21" ht="14.25">
      <c r="A76" s="94">
        <f t="shared" si="0"/>
        <v>6071900</v>
      </c>
      <c r="B76" s="95">
        <f t="shared" si="0"/>
        <v>41549</v>
      </c>
      <c r="C76" s="91" t="s">
        <v>190</v>
      </c>
      <c r="D76" s="93" t="s">
        <v>74</v>
      </c>
      <c r="E76" s="93" t="s">
        <v>37</v>
      </c>
      <c r="F76" s="93" t="s">
        <v>188</v>
      </c>
      <c r="G76" s="71">
        <v>10</v>
      </c>
      <c r="H76" s="71">
        <v>0</v>
      </c>
      <c r="I76" s="71"/>
      <c r="J76" s="71"/>
      <c r="K76" s="71">
        <v>2</v>
      </c>
      <c r="T76" s="61"/>
      <c r="U76" s="61"/>
    </row>
    <row r="77" spans="1:21" ht="14.25">
      <c r="A77" s="94">
        <f t="shared" si="0"/>
        <v>6071900</v>
      </c>
      <c r="B77" s="95">
        <f t="shared" si="0"/>
        <v>41549</v>
      </c>
      <c r="C77" s="91" t="s">
        <v>191</v>
      </c>
      <c r="D77" s="93" t="s">
        <v>74</v>
      </c>
      <c r="E77" s="93" t="s">
        <v>29</v>
      </c>
      <c r="F77" s="93" t="s">
        <v>188</v>
      </c>
      <c r="G77" s="71">
        <v>5</v>
      </c>
      <c r="H77" s="71">
        <v>0</v>
      </c>
      <c r="I77" s="71"/>
      <c r="J77" s="71" t="s">
        <v>178</v>
      </c>
      <c r="K77" s="71">
        <v>4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6071900</v>
      </c>
      <c r="B88" s="100">
        <f>B66</f>
        <v>41549</v>
      </c>
      <c r="C88" s="71" t="s">
        <v>215</v>
      </c>
      <c r="D88" s="71">
        <v>190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6071900</v>
      </c>
      <c r="B89" s="95">
        <f t="shared" si="1"/>
        <v>41549</v>
      </c>
      <c r="C89" s="71" t="s">
        <v>216</v>
      </c>
      <c r="D89" s="71">
        <v>212</v>
      </c>
      <c r="E89" s="71">
        <v>3</v>
      </c>
      <c r="F89" s="71">
        <v>45</v>
      </c>
      <c r="G89" s="71">
        <v>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6071900</v>
      </c>
      <c r="B90" s="95">
        <f t="shared" si="1"/>
        <v>41549</v>
      </c>
      <c r="C90" s="71" t="s">
        <v>217</v>
      </c>
      <c r="D90" s="71">
        <v>200</v>
      </c>
      <c r="E90" s="71">
        <v>3</v>
      </c>
      <c r="F90" s="71">
        <v>36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6071900</v>
      </c>
      <c r="B91" s="95">
        <f t="shared" si="1"/>
        <v>41549</v>
      </c>
      <c r="C91" s="71" t="s">
        <v>218</v>
      </c>
      <c r="D91" s="71">
        <v>312</v>
      </c>
      <c r="E91" s="71">
        <v>10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6071900</v>
      </c>
      <c r="B92" s="95">
        <f t="shared" si="1"/>
        <v>41549</v>
      </c>
      <c r="C92" s="71" t="s">
        <v>219</v>
      </c>
      <c r="D92" s="71">
        <v>223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6071900</v>
      </c>
      <c r="B93" s="95">
        <f t="shared" si="1"/>
        <v>41549</v>
      </c>
      <c r="C93" s="71" t="s">
        <v>220</v>
      </c>
      <c r="D93" s="71">
        <v>231</v>
      </c>
      <c r="E93" s="71">
        <v>2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6071900</v>
      </c>
      <c r="B94" s="95">
        <f t="shared" si="1"/>
        <v>41549</v>
      </c>
      <c r="C94" s="71" t="s">
        <v>221</v>
      </c>
      <c r="D94" s="71">
        <v>239</v>
      </c>
      <c r="E94" s="71">
        <v>6</v>
      </c>
      <c r="F94" s="71">
        <v>2</v>
      </c>
      <c r="G94" s="71">
        <v>3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6071900</v>
      </c>
      <c r="B95" s="95">
        <f t="shared" si="1"/>
        <v>41549</v>
      </c>
      <c r="C95" s="71" t="s">
        <v>222</v>
      </c>
      <c r="D95" s="71">
        <v>183</v>
      </c>
      <c r="E95" s="71">
        <v>1</v>
      </c>
      <c r="F95" s="71">
        <v>4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6071900</v>
      </c>
      <c r="B96" s="95">
        <f t="shared" si="1"/>
        <v>41549</v>
      </c>
      <c r="C96" s="71" t="s">
        <v>223</v>
      </c>
      <c r="D96" s="71">
        <v>364</v>
      </c>
      <c r="E96" s="71">
        <v>5</v>
      </c>
      <c r="F96" s="71">
        <v>30</v>
      </c>
      <c r="G96" s="71">
        <v>5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6071900</v>
      </c>
      <c r="B97" s="95">
        <f t="shared" si="1"/>
        <v>41549</v>
      </c>
      <c r="C97" s="71" t="s">
        <v>224</v>
      </c>
      <c r="D97" s="71">
        <v>719</v>
      </c>
      <c r="E97" s="71">
        <v>1</v>
      </c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6071900</v>
      </c>
      <c r="B98" s="95">
        <f t="shared" si="1"/>
        <v>41549</v>
      </c>
      <c r="C98" s="71" t="s">
        <v>225</v>
      </c>
      <c r="D98" s="71">
        <v>618</v>
      </c>
      <c r="E98" s="71">
        <v>3</v>
      </c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6071900</v>
      </c>
      <c r="B99" s="95">
        <f t="shared" si="1"/>
        <v>41549</v>
      </c>
      <c r="C99" s="71" t="s">
        <v>226</v>
      </c>
      <c r="D99" s="71">
        <v>619</v>
      </c>
      <c r="E99" s="71">
        <v>4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6071900</v>
      </c>
      <c r="B100" s="95">
        <f t="shared" si="1"/>
        <v>41549</v>
      </c>
      <c r="C100" s="71" t="s">
        <v>227</v>
      </c>
      <c r="D100" s="71">
        <v>623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6071900</v>
      </c>
      <c r="B101" s="95">
        <f t="shared" si="1"/>
        <v>41549</v>
      </c>
      <c r="C101" s="71" t="s">
        <v>228</v>
      </c>
      <c r="D101" s="71">
        <v>807</v>
      </c>
      <c r="E101" s="71">
        <v>123</v>
      </c>
      <c r="F101" s="71">
        <v>300</v>
      </c>
      <c r="G101" s="71">
        <v>350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6071900</v>
      </c>
      <c r="B102" s="95">
        <f t="shared" si="1"/>
        <v>41549</v>
      </c>
      <c r="C102" s="71" t="s">
        <v>229</v>
      </c>
      <c r="D102" s="71">
        <v>831</v>
      </c>
      <c r="E102" s="71">
        <v>4</v>
      </c>
      <c r="F102" s="71">
        <v>3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6071900</v>
      </c>
      <c r="B103" s="95">
        <f t="shared" si="1"/>
        <v>41549</v>
      </c>
      <c r="C103" s="71" t="s">
        <v>230</v>
      </c>
      <c r="D103" s="71">
        <v>757</v>
      </c>
      <c r="E103" s="71">
        <v>3</v>
      </c>
      <c r="F103" s="71">
        <v>3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6071900</v>
      </c>
      <c r="B104" s="95">
        <f t="shared" si="1"/>
        <v>41549</v>
      </c>
      <c r="C104" s="71" t="s">
        <v>231</v>
      </c>
      <c r="D104" s="71">
        <v>783</v>
      </c>
      <c r="E104" s="71"/>
      <c r="F104" s="71">
        <v>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6071900</v>
      </c>
      <c r="B105" s="95">
        <f t="shared" si="1"/>
        <v>41549</v>
      </c>
      <c r="C105" s="71" t="s">
        <v>232</v>
      </c>
      <c r="D105" s="71">
        <v>837</v>
      </c>
      <c r="E105" s="71">
        <v>1</v>
      </c>
      <c r="F105" s="71">
        <v>4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6071900</v>
      </c>
      <c r="B106" s="95">
        <f t="shared" si="1"/>
        <v>41549</v>
      </c>
      <c r="C106" s="71" t="s">
        <v>233</v>
      </c>
      <c r="D106" s="71">
        <v>892</v>
      </c>
      <c r="E106" s="71">
        <v>312</v>
      </c>
      <c r="F106" s="71">
        <v>100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6071900</v>
      </c>
      <c r="B107" s="95">
        <f t="shared" si="1"/>
        <v>41549</v>
      </c>
      <c r="C107" s="71" t="s">
        <v>234</v>
      </c>
      <c r="D107" s="71">
        <v>3206</v>
      </c>
      <c r="E107" s="71" t="s">
        <v>235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6071900</v>
      </c>
      <c r="B108" s="95">
        <f t="shared" si="1"/>
        <v>41549</v>
      </c>
      <c r="C108" s="71" t="s">
        <v>236</v>
      </c>
      <c r="D108" s="71">
        <v>906</v>
      </c>
      <c r="E108" s="71" t="s">
        <v>235</v>
      </c>
      <c r="F108" s="71" t="s">
        <v>235</v>
      </c>
      <c r="G108" s="71" t="s">
        <v>235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6071900</v>
      </c>
      <c r="B109" s="95">
        <f t="shared" si="2"/>
        <v>41549</v>
      </c>
      <c r="C109" s="71" t="s">
        <v>237</v>
      </c>
      <c r="D109" s="71">
        <v>1028</v>
      </c>
      <c r="E109" s="71">
        <v>8</v>
      </c>
      <c r="F109" s="71">
        <v>3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6071900</v>
      </c>
      <c r="B110" s="95">
        <f t="shared" si="2"/>
        <v>41549</v>
      </c>
      <c r="C110" s="71" t="s">
        <v>238</v>
      </c>
      <c r="D110" s="71">
        <v>978</v>
      </c>
      <c r="E110" s="71"/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6071900</v>
      </c>
      <c r="B111" s="95">
        <f t="shared" si="2"/>
        <v>41549</v>
      </c>
      <c r="C111" s="71" t="s">
        <v>239</v>
      </c>
      <c r="D111" s="71">
        <v>1004</v>
      </c>
      <c r="E111" s="71">
        <v>3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6071900</v>
      </c>
      <c r="B112" s="95">
        <f t="shared" si="2"/>
        <v>41549</v>
      </c>
      <c r="C112" s="71" t="s">
        <v>240</v>
      </c>
      <c r="D112" s="71">
        <v>997</v>
      </c>
      <c r="E112" s="71">
        <v>5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6071900</v>
      </c>
      <c r="B113" s="95">
        <f t="shared" si="2"/>
        <v>41549</v>
      </c>
      <c r="C113" s="71" t="s">
        <v>241</v>
      </c>
      <c r="D113" s="71">
        <v>933</v>
      </c>
      <c r="E113" s="71">
        <v>2</v>
      </c>
      <c r="F113" s="71">
        <v>30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6071900</v>
      </c>
      <c r="B114" s="95">
        <f t="shared" si="2"/>
        <v>41549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6071900</v>
      </c>
      <c r="B115" s="95">
        <f t="shared" si="2"/>
        <v>41549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6071900</v>
      </c>
      <c r="B116" s="95">
        <f t="shared" si="2"/>
        <v>41549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6071900</v>
      </c>
      <c r="B117" s="95">
        <f t="shared" si="2"/>
        <v>41549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6071900</v>
      </c>
      <c r="B118" s="95">
        <f t="shared" si="2"/>
        <v>41549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6071900</v>
      </c>
      <c r="B119" s="95">
        <f t="shared" si="2"/>
        <v>41549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6071900</v>
      </c>
      <c r="B120" s="95">
        <f t="shared" si="2"/>
        <v>41549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6071900</v>
      </c>
      <c r="B121" s="95">
        <f t="shared" si="2"/>
        <v>41549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6071900</v>
      </c>
      <c r="B122" s="95">
        <f t="shared" si="2"/>
        <v>41549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6071900</v>
      </c>
      <c r="B123" s="95">
        <f t="shared" si="2"/>
        <v>41549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6071900</v>
      </c>
      <c r="B124" s="95">
        <f t="shared" si="2"/>
        <v>41549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6071900</v>
      </c>
      <c r="B125" s="95">
        <f t="shared" si="2"/>
        <v>41549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6071900</v>
      </c>
      <c r="B126" s="95">
        <f t="shared" si="2"/>
        <v>41549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6071900</v>
      </c>
      <c r="B127" s="95">
        <f t="shared" si="2"/>
        <v>41549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6071900</v>
      </c>
      <c r="B128" s="95">
        <f t="shared" si="2"/>
        <v>41549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6071900</v>
      </c>
      <c r="B129" s="95">
        <f t="shared" si="3"/>
        <v>41549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6071900</v>
      </c>
      <c r="B130" s="95">
        <f t="shared" si="3"/>
        <v>41549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6071900</v>
      </c>
      <c r="B131" s="95">
        <f t="shared" si="3"/>
        <v>41549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6071900</v>
      </c>
      <c r="B132" s="95">
        <f t="shared" si="3"/>
        <v>41549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6071900</v>
      </c>
      <c r="B133" s="95">
        <f t="shared" si="3"/>
        <v>41549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6071900</v>
      </c>
      <c r="B134" s="95">
        <f t="shared" si="3"/>
        <v>41549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6071900</v>
      </c>
      <c r="B135" s="95">
        <f t="shared" si="3"/>
        <v>41549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6071900</v>
      </c>
      <c r="B136" s="95">
        <f t="shared" si="3"/>
        <v>41549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6071900</v>
      </c>
      <c r="B137" s="95">
        <f t="shared" si="3"/>
        <v>41549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6071900</v>
      </c>
      <c r="B138" s="95">
        <f t="shared" si="3"/>
        <v>41549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6071900</v>
      </c>
      <c r="B139" s="95">
        <f t="shared" si="3"/>
        <v>41549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6071900</v>
      </c>
      <c r="B140" s="95">
        <f t="shared" si="3"/>
        <v>41549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6071900</v>
      </c>
      <c r="B141" s="95">
        <f t="shared" si="3"/>
        <v>41549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6071900</v>
      </c>
      <c r="B142" s="95">
        <f t="shared" si="3"/>
        <v>41549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6071900</v>
      </c>
      <c r="B143" s="95">
        <f t="shared" si="3"/>
        <v>41549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6071900</v>
      </c>
      <c r="B144" s="95">
        <f t="shared" si="3"/>
        <v>41549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6071900</v>
      </c>
      <c r="B145" s="95">
        <f t="shared" si="3"/>
        <v>41549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6071900</v>
      </c>
      <c r="B146" s="95">
        <f t="shared" si="3"/>
        <v>41549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6071900</v>
      </c>
      <c r="B147" s="95">
        <f t="shared" si="3"/>
        <v>41549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6071900</v>
      </c>
      <c r="B148" s="95">
        <f t="shared" si="3"/>
        <v>41549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6071900</v>
      </c>
      <c r="B149" s="95">
        <f t="shared" si="4"/>
        <v>41549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6071900</v>
      </c>
      <c r="B150" s="95">
        <f t="shared" si="4"/>
        <v>41549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6071900</v>
      </c>
      <c r="B151" s="95">
        <f t="shared" si="4"/>
        <v>41549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6071900</v>
      </c>
      <c r="B152" s="95">
        <f t="shared" si="4"/>
        <v>41549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6071900</v>
      </c>
      <c r="B153" s="95">
        <f t="shared" si="4"/>
        <v>41549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6071900</v>
      </c>
      <c r="B154" s="95">
        <f t="shared" si="4"/>
        <v>41549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6071900</v>
      </c>
      <c r="B155" s="95">
        <f t="shared" si="4"/>
        <v>41549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6071900</v>
      </c>
      <c r="B156" s="95">
        <f t="shared" si="4"/>
        <v>41549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6071900</v>
      </c>
      <c r="B157" s="95">
        <f t="shared" si="4"/>
        <v>41549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6071900</v>
      </c>
      <c r="B158" s="95">
        <f t="shared" si="4"/>
        <v>41549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6071900</v>
      </c>
      <c r="B159" s="95">
        <f t="shared" si="4"/>
        <v>41549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6071900</v>
      </c>
      <c r="B160" s="95">
        <f t="shared" si="4"/>
        <v>41549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6071900</v>
      </c>
      <c r="B161" s="95">
        <f t="shared" si="4"/>
        <v>41549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6071900</v>
      </c>
      <c r="B162" s="95">
        <f t="shared" si="4"/>
        <v>41549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6071900</v>
      </c>
      <c r="B163" s="95">
        <f t="shared" si="4"/>
        <v>41549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6071900</v>
      </c>
      <c r="B164" s="95">
        <f t="shared" si="4"/>
        <v>41549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6071900</v>
      </c>
      <c r="B165" s="95">
        <f t="shared" si="4"/>
        <v>41549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6071900</v>
      </c>
      <c r="B166" s="95">
        <f t="shared" si="4"/>
        <v>41549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6071900</v>
      </c>
      <c r="B167" s="95">
        <f t="shared" si="4"/>
        <v>41549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6071900</v>
      </c>
      <c r="B168" s="95">
        <f t="shared" si="4"/>
        <v>41549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6071900</v>
      </c>
      <c r="B169" s="95">
        <f t="shared" si="5"/>
        <v>41549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6071900</v>
      </c>
      <c r="B170" s="95">
        <f t="shared" si="5"/>
        <v>41549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6071900</v>
      </c>
      <c r="B171" s="95">
        <f t="shared" si="5"/>
        <v>41549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6071900</v>
      </c>
      <c r="B172" s="95">
        <f t="shared" si="5"/>
        <v>41549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6071900</v>
      </c>
      <c r="B173" s="95">
        <f t="shared" si="5"/>
        <v>41549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6071900</v>
      </c>
      <c r="B174" s="95">
        <f t="shared" si="5"/>
        <v>41549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6071900</v>
      </c>
      <c r="B175" s="95">
        <f t="shared" si="5"/>
        <v>41549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6071900</v>
      </c>
      <c r="B176" s="95">
        <f t="shared" si="5"/>
        <v>41549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6071900</v>
      </c>
      <c r="B177" s="95">
        <f t="shared" si="5"/>
        <v>41549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6071900</v>
      </c>
      <c r="B178" s="95">
        <f t="shared" si="5"/>
        <v>41549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6071900</v>
      </c>
      <c r="B179" s="95">
        <f t="shared" si="5"/>
        <v>41549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6071900</v>
      </c>
      <c r="B180" s="95">
        <f t="shared" si="5"/>
        <v>41549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6071900</v>
      </c>
      <c r="B181" s="95">
        <f t="shared" si="5"/>
        <v>41549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6071900</v>
      </c>
      <c r="B182" s="95">
        <f t="shared" si="5"/>
        <v>41549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6071900</v>
      </c>
      <c r="B183" s="95">
        <f t="shared" si="5"/>
        <v>41549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6071900</v>
      </c>
      <c r="B184" s="95">
        <f t="shared" si="5"/>
        <v>41549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6071900</v>
      </c>
      <c r="B185" s="95">
        <f t="shared" si="5"/>
        <v>41549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6071900</v>
      </c>
      <c r="B186" s="95">
        <f t="shared" si="5"/>
        <v>41549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6071900</v>
      </c>
      <c r="B187" s="95">
        <f t="shared" si="5"/>
        <v>41549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6071900</v>
      </c>
      <c r="B188" s="95">
        <f t="shared" si="5"/>
        <v>41549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6071900</v>
      </c>
      <c r="B189" s="95">
        <f t="shared" si="6"/>
        <v>41549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6071900</v>
      </c>
      <c r="B190" s="95">
        <f t="shared" si="6"/>
        <v>41549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6071900</v>
      </c>
      <c r="B191" s="95">
        <f t="shared" si="6"/>
        <v>41549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6071900</v>
      </c>
      <c r="B192" s="95">
        <f t="shared" si="6"/>
        <v>41549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6071900</v>
      </c>
      <c r="B193" s="95">
        <f t="shared" si="6"/>
        <v>41549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6071900</v>
      </c>
      <c r="B194" s="95">
        <f t="shared" si="6"/>
        <v>41549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6071900</v>
      </c>
      <c r="B195" s="95">
        <f t="shared" si="6"/>
        <v>41549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6071900</v>
      </c>
      <c r="B196" s="95">
        <f t="shared" si="6"/>
        <v>41549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6071900</v>
      </c>
      <c r="B197" s="95">
        <f t="shared" si="6"/>
        <v>41549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6071900</v>
      </c>
      <c r="B198" s="95">
        <f t="shared" si="6"/>
        <v>41549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6071900</v>
      </c>
      <c r="B199" s="95">
        <f t="shared" si="6"/>
        <v>41549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6071900</v>
      </c>
      <c r="B200" s="95">
        <f t="shared" si="6"/>
        <v>41549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6071900</v>
      </c>
      <c r="B201" s="95">
        <f t="shared" si="6"/>
        <v>41549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6071900</v>
      </c>
      <c r="B202" s="95">
        <f t="shared" si="6"/>
        <v>41549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6071900</v>
      </c>
      <c r="B203" s="95">
        <f t="shared" si="6"/>
        <v>41549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6071900</v>
      </c>
      <c r="B204" s="95">
        <f t="shared" si="6"/>
        <v>41549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6071900</v>
      </c>
      <c r="B205" s="95">
        <f t="shared" si="6"/>
        <v>41549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6071900</v>
      </c>
      <c r="B206" s="95">
        <f t="shared" si="6"/>
        <v>41549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6071900</v>
      </c>
      <c r="B207" s="95">
        <f t="shared" si="6"/>
        <v>41549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6071900</v>
      </c>
      <c r="B208" s="95">
        <f t="shared" si="6"/>
        <v>41549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6071900</v>
      </c>
      <c r="B209" s="95">
        <f t="shared" si="7"/>
        <v>41549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6071900</v>
      </c>
      <c r="B210" s="95">
        <f t="shared" si="7"/>
        <v>41549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6071900</v>
      </c>
      <c r="B211" s="95">
        <f t="shared" si="7"/>
        <v>41549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6071900</v>
      </c>
      <c r="B212" s="95">
        <f t="shared" si="7"/>
        <v>41549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6071900</v>
      </c>
      <c r="B213" s="95">
        <f t="shared" si="7"/>
        <v>41549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6071900</v>
      </c>
      <c r="B214" s="95">
        <f t="shared" si="7"/>
        <v>41549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6071900</v>
      </c>
      <c r="B215" s="95">
        <f t="shared" si="7"/>
        <v>41549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6071900</v>
      </c>
      <c r="B216" s="95">
        <f t="shared" si="7"/>
        <v>41549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6071900</v>
      </c>
      <c r="B217" s="95">
        <f t="shared" si="7"/>
        <v>41549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6071900</v>
      </c>
      <c r="B218" s="95">
        <f t="shared" si="7"/>
        <v>41549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6071900</v>
      </c>
      <c r="B219" s="95">
        <f t="shared" si="7"/>
        <v>41549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6071900</v>
      </c>
      <c r="B220" s="95">
        <f t="shared" si="7"/>
        <v>41549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6071900</v>
      </c>
      <c r="B221" s="95">
        <f t="shared" si="7"/>
        <v>41549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6071900</v>
      </c>
      <c r="B222" s="95">
        <f t="shared" si="7"/>
        <v>41549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6071900</v>
      </c>
      <c r="B223" s="95">
        <f t="shared" si="7"/>
        <v>41549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6071900</v>
      </c>
      <c r="B224" s="95">
        <f t="shared" si="7"/>
        <v>41549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6071900</v>
      </c>
      <c r="B225" s="95">
        <f t="shared" si="7"/>
        <v>41549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6071900</v>
      </c>
      <c r="B226" s="95">
        <f t="shared" si="7"/>
        <v>41549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6071900</v>
      </c>
      <c r="B227" s="95">
        <f t="shared" si="7"/>
        <v>41549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6071900</v>
      </c>
      <c r="B228" s="95">
        <f t="shared" si="7"/>
        <v>41549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6071900</v>
      </c>
      <c r="B229" s="95">
        <f t="shared" si="8"/>
        <v>41549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6071900</v>
      </c>
      <c r="B230" s="95">
        <f t="shared" si="8"/>
        <v>41549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6071900</v>
      </c>
      <c r="B231" s="95">
        <f t="shared" si="8"/>
        <v>41549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6071900</v>
      </c>
      <c r="B232" s="95">
        <f t="shared" si="8"/>
        <v>41549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6071900</v>
      </c>
      <c r="B233" s="95">
        <f t="shared" si="8"/>
        <v>41549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6071900</v>
      </c>
      <c r="B234" s="95">
        <f t="shared" si="8"/>
        <v>41549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6071900</v>
      </c>
      <c r="B235" s="95">
        <f t="shared" si="8"/>
        <v>41549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6071900</v>
      </c>
      <c r="B236" s="95">
        <f t="shared" si="8"/>
        <v>41549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6071900</v>
      </c>
      <c r="B237" s="95">
        <f t="shared" si="8"/>
        <v>41549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6071900</v>
      </c>
      <c r="B238" s="95">
        <f t="shared" si="8"/>
        <v>41549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6071900</v>
      </c>
      <c r="B239" s="95">
        <f t="shared" si="8"/>
        <v>41549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6071900</v>
      </c>
      <c r="B240" s="95">
        <f t="shared" si="8"/>
        <v>41549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6071900</v>
      </c>
      <c r="B241" s="95">
        <f t="shared" si="8"/>
        <v>41549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6071900</v>
      </c>
      <c r="B242" s="95">
        <f t="shared" si="8"/>
        <v>41549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6071900</v>
      </c>
      <c r="B243" s="95">
        <f t="shared" si="8"/>
        <v>41549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C40">
      <selection activeCell="F61" sqref="F61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242</v>
      </c>
      <c r="B1" s="275"/>
      <c r="C1" s="103"/>
      <c r="D1" s="103"/>
      <c r="E1" s="103"/>
      <c r="F1" s="103"/>
      <c r="G1" s="103"/>
      <c r="H1" s="103"/>
      <c r="I1" s="104" t="s">
        <v>243</v>
      </c>
      <c r="J1" s="274" t="s">
        <v>242</v>
      </c>
      <c r="K1" s="275"/>
      <c r="L1" s="103"/>
      <c r="M1" s="103"/>
      <c r="N1" s="103"/>
      <c r="O1" s="103"/>
      <c r="Q1" s="106"/>
      <c r="R1" s="104" t="s">
        <v>244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149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6071900</v>
      </c>
      <c r="B6" s="307" t="s">
        <v>105</v>
      </c>
      <c r="C6" s="307" t="s">
        <v>106</v>
      </c>
      <c r="D6" s="310">
        <v>41549</v>
      </c>
      <c r="E6" s="313">
        <v>920760.8516988266</v>
      </c>
      <c r="F6" s="313">
        <v>6541045.132777419</v>
      </c>
      <c r="G6" s="313">
        <v>920575.7133987392</v>
      </c>
      <c r="H6" s="287">
        <v>6541126.238142791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131</v>
      </c>
      <c r="K8" s="130" t="s">
        <v>245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151</v>
      </c>
      <c r="K9" s="134" t="s">
        <v>245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246</v>
      </c>
      <c r="F10" s="291"/>
      <c r="G10" s="292"/>
      <c r="H10" s="115"/>
      <c r="I10" s="115"/>
      <c r="J10" s="133" t="s">
        <v>247</v>
      </c>
      <c r="K10" s="134" t="s">
        <v>248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156</v>
      </c>
      <c r="K11" s="134" t="s">
        <v>157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249</v>
      </c>
      <c r="C12" s="138">
        <v>48</v>
      </c>
      <c r="D12" s="115"/>
      <c r="E12" s="293"/>
      <c r="F12" s="294"/>
      <c r="G12" s="295"/>
      <c r="H12" s="115"/>
      <c r="I12" s="115"/>
      <c r="J12" s="133" t="s">
        <v>160</v>
      </c>
      <c r="K12" s="134" t="s">
        <v>161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250</v>
      </c>
      <c r="C13" s="141">
        <v>210</v>
      </c>
      <c r="D13" s="115"/>
      <c r="E13" s="293"/>
      <c r="F13" s="294"/>
      <c r="G13" s="295"/>
      <c r="H13" s="115"/>
      <c r="I13" s="115"/>
      <c r="J13" s="133" t="s">
        <v>164</v>
      </c>
      <c r="K13" s="134" t="s">
        <v>165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251</v>
      </c>
      <c r="C14" s="141">
        <v>28.22222222222222</v>
      </c>
      <c r="D14" s="115"/>
      <c r="E14" s="296"/>
      <c r="F14" s="297"/>
      <c r="G14" s="298"/>
      <c r="H14" s="115"/>
      <c r="I14" s="115"/>
      <c r="J14" s="133" t="s">
        <v>168</v>
      </c>
      <c r="K14" s="134" t="s">
        <v>169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252</v>
      </c>
      <c r="C15" s="143">
        <f>C13*C14</f>
        <v>5926.666666666666</v>
      </c>
      <c r="D15" s="115"/>
      <c r="E15" s="144"/>
      <c r="F15" s="144"/>
      <c r="G15" s="144"/>
      <c r="H15" s="115"/>
      <c r="I15" s="115"/>
      <c r="J15" s="145" t="s">
        <v>172</v>
      </c>
      <c r="K15" s="146" t="s">
        <v>173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253</v>
      </c>
      <c r="C16" s="152">
        <f>+C15*0.05</f>
        <v>296.3333333333333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254</v>
      </c>
      <c r="K18" s="159" t="s">
        <v>131</v>
      </c>
      <c r="L18" s="160" t="s">
        <v>151</v>
      </c>
      <c r="M18" s="160" t="s">
        <v>247</v>
      </c>
      <c r="N18" s="160" t="s">
        <v>156</v>
      </c>
      <c r="O18" s="160" t="s">
        <v>160</v>
      </c>
      <c r="P18" s="160" t="s">
        <v>164</v>
      </c>
      <c r="Q18" s="160" t="s">
        <v>168</v>
      </c>
      <c r="R18" s="161" t="s">
        <v>172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176</v>
      </c>
      <c r="K19" s="156" t="s">
        <v>11</v>
      </c>
      <c r="L19" s="156" t="s">
        <v>20</v>
      </c>
      <c r="M19" s="156" t="s">
        <v>177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177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37</v>
      </c>
      <c r="M21" s="156" t="s">
        <v>177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53</v>
      </c>
      <c r="L22" s="156" t="s">
        <v>37</v>
      </c>
      <c r="M22" s="156" t="s">
        <v>177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255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48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256</v>
      </c>
      <c r="D25" s="134"/>
      <c r="E25" s="134"/>
      <c r="F25" s="169"/>
      <c r="J25" s="165" t="s">
        <v>185</v>
      </c>
      <c r="K25" s="156" t="s">
        <v>66</v>
      </c>
      <c r="L25" s="156" t="s">
        <v>37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119</v>
      </c>
      <c r="B26" s="271"/>
      <c r="C26" s="134" t="s">
        <v>257</v>
      </c>
      <c r="D26" s="134"/>
      <c r="E26" s="134"/>
      <c r="F26" s="169"/>
      <c r="J26" s="165" t="s">
        <v>186</v>
      </c>
      <c r="K26" s="156" t="s">
        <v>74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258</v>
      </c>
      <c r="D27" s="124"/>
      <c r="E27" s="124"/>
      <c r="F27" s="169"/>
      <c r="J27" s="165" t="s">
        <v>187</v>
      </c>
      <c r="K27" s="156" t="s">
        <v>48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259</v>
      </c>
      <c r="D28" s="124"/>
      <c r="E28" s="124"/>
      <c r="F28" s="169"/>
      <c r="J28" s="165" t="s">
        <v>189</v>
      </c>
      <c r="K28" s="156" t="s">
        <v>74</v>
      </c>
      <c r="L28" s="156" t="s">
        <v>20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260</v>
      </c>
      <c r="D29" s="124"/>
      <c r="E29" s="124"/>
      <c r="F29" s="169"/>
      <c r="J29" s="165" t="s">
        <v>190</v>
      </c>
      <c r="K29" s="156" t="s">
        <v>74</v>
      </c>
      <c r="L29" s="156" t="s">
        <v>37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261</v>
      </c>
      <c r="D30" s="124"/>
      <c r="E30" s="124"/>
      <c r="F30" s="169"/>
      <c r="J30" s="170" t="s">
        <v>191</v>
      </c>
      <c r="K30" s="171" t="s">
        <v>74</v>
      </c>
      <c r="L30" s="171" t="s">
        <v>29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249</v>
      </c>
      <c r="B31" s="271"/>
      <c r="C31" s="124" t="s">
        <v>262</v>
      </c>
      <c r="D31" s="124"/>
      <c r="E31" s="128"/>
      <c r="F31" s="169"/>
    </row>
    <row r="32" spans="1:14" ht="14.25" customHeight="1">
      <c r="A32" s="270" t="s">
        <v>250</v>
      </c>
      <c r="B32" s="271"/>
      <c r="C32" s="124" t="s">
        <v>263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251</v>
      </c>
      <c r="B33" s="168"/>
      <c r="C33" s="124" t="s">
        <v>264</v>
      </c>
      <c r="D33" s="134"/>
      <c r="E33" s="134"/>
      <c r="F33" s="169"/>
      <c r="L33" s="272" t="s">
        <v>154</v>
      </c>
      <c r="M33" s="273"/>
      <c r="N33" s="174" t="s">
        <v>132</v>
      </c>
      <c r="O33" s="174" t="s">
        <v>155</v>
      </c>
    </row>
    <row r="34" spans="1:15" ht="14.25" customHeight="1">
      <c r="A34" s="133" t="s">
        <v>252</v>
      </c>
      <c r="B34" s="168"/>
      <c r="C34" s="124" t="s">
        <v>265</v>
      </c>
      <c r="D34" s="134"/>
      <c r="E34" s="134"/>
      <c r="F34" s="169"/>
      <c r="L34" s="175" t="s">
        <v>158</v>
      </c>
      <c r="M34" s="176"/>
      <c r="N34" s="177" t="s">
        <v>37</v>
      </c>
      <c r="O34" s="177" t="s">
        <v>159</v>
      </c>
    </row>
    <row r="35" spans="1:15" ht="14.25" customHeight="1">
      <c r="A35" s="133" t="s">
        <v>253</v>
      </c>
      <c r="B35" s="168"/>
      <c r="C35" s="134" t="s">
        <v>266</v>
      </c>
      <c r="D35" s="134"/>
      <c r="E35" s="134"/>
      <c r="F35" s="169"/>
      <c r="L35" s="178" t="s">
        <v>162</v>
      </c>
      <c r="M35" s="179"/>
      <c r="N35" s="180" t="s">
        <v>12</v>
      </c>
      <c r="O35" s="180" t="s">
        <v>163</v>
      </c>
    </row>
    <row r="36" spans="1:15" ht="14.25" customHeight="1">
      <c r="A36" s="133" t="s">
        <v>267</v>
      </c>
      <c r="B36" s="168"/>
      <c r="C36" s="134" t="s">
        <v>268</v>
      </c>
      <c r="D36" s="134"/>
      <c r="E36" s="134"/>
      <c r="F36" s="169"/>
      <c r="L36" s="178" t="s">
        <v>166</v>
      </c>
      <c r="M36" s="179"/>
      <c r="N36" s="180" t="s">
        <v>20</v>
      </c>
      <c r="O36" s="180" t="s">
        <v>167</v>
      </c>
    </row>
    <row r="37" spans="1:15" ht="14.25" customHeight="1">
      <c r="A37" s="145" t="s">
        <v>269</v>
      </c>
      <c r="B37" s="181"/>
      <c r="C37" s="146" t="s">
        <v>270</v>
      </c>
      <c r="D37" s="148"/>
      <c r="E37" s="148"/>
      <c r="F37" s="182"/>
      <c r="L37" s="183" t="s">
        <v>170</v>
      </c>
      <c r="M37" s="184"/>
      <c r="N37" s="185" t="s">
        <v>29</v>
      </c>
      <c r="O37" s="185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242</v>
      </c>
      <c r="B41" s="275"/>
      <c r="C41" s="103"/>
      <c r="D41" s="103"/>
      <c r="E41" s="103"/>
      <c r="F41" s="103"/>
      <c r="G41" s="104" t="s">
        <v>271</v>
      </c>
      <c r="H41" s="274" t="s">
        <v>242</v>
      </c>
      <c r="I41" s="275"/>
      <c r="J41" s="103"/>
      <c r="K41" s="103"/>
      <c r="L41" s="103"/>
      <c r="M41" s="103"/>
      <c r="Q41" s="104" t="s">
        <v>272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132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274</v>
      </c>
      <c r="B47" s="257"/>
      <c r="C47" s="257"/>
      <c r="D47" s="257"/>
      <c r="E47" s="257"/>
      <c r="F47" s="257"/>
      <c r="G47" s="258"/>
      <c r="H47" s="262" t="s">
        <v>275</v>
      </c>
      <c r="I47" s="264" t="s">
        <v>276</v>
      </c>
      <c r="J47" s="265"/>
      <c r="K47" s="266" t="s">
        <v>277</v>
      </c>
      <c r="L47" s="267"/>
      <c r="M47" s="268" t="s">
        <v>278</v>
      </c>
      <c r="N47" s="267"/>
      <c r="O47" s="268" t="s">
        <v>279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171</v>
      </c>
      <c r="J48" s="255"/>
      <c r="K48" s="269" t="s">
        <v>167</v>
      </c>
      <c r="L48" s="237"/>
      <c r="M48" s="239" t="s">
        <v>163</v>
      </c>
      <c r="N48" s="237"/>
      <c r="O48" s="239" t="s">
        <v>159</v>
      </c>
      <c r="P48" s="237"/>
    </row>
    <row r="49" spans="1:17" s="189" customFormat="1" ht="13.5" customHeight="1">
      <c r="A49" s="248" t="s">
        <v>280</v>
      </c>
      <c r="B49" s="250" t="s">
        <v>281</v>
      </c>
      <c r="C49" s="252" t="s">
        <v>132</v>
      </c>
      <c r="D49" s="254" t="s">
        <v>282</v>
      </c>
      <c r="E49" s="244" t="s">
        <v>283</v>
      </c>
      <c r="F49" s="244" t="s">
        <v>284</v>
      </c>
      <c r="G49" s="244" t="s">
        <v>285</v>
      </c>
      <c r="H49" s="188"/>
      <c r="I49" s="246" t="s">
        <v>286</v>
      </c>
      <c r="J49" s="246" t="s">
        <v>287</v>
      </c>
      <c r="K49" s="238" t="s">
        <v>286</v>
      </c>
      <c r="L49" s="236" t="s">
        <v>287</v>
      </c>
      <c r="M49" s="238" t="s">
        <v>286</v>
      </c>
      <c r="N49" s="236" t="s">
        <v>287</v>
      </c>
      <c r="O49" s="238" t="s">
        <v>286</v>
      </c>
      <c r="P49" s="236" t="s">
        <v>287</v>
      </c>
      <c r="Q49" s="240" t="s">
        <v>288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289</v>
      </c>
      <c r="B51" s="192" t="s">
        <v>289</v>
      </c>
      <c r="C51" s="193" t="s">
        <v>11</v>
      </c>
      <c r="D51" s="194">
        <v>11</v>
      </c>
      <c r="E51" s="194">
        <v>1</v>
      </c>
      <c r="F51" s="195" t="s">
        <v>134</v>
      </c>
      <c r="G51" s="196">
        <f>IF(E51&lt;50,IF(E51&lt;25,IF(E51&lt;5,"","1"),"2"),"3")</f>
      </c>
      <c r="H51" s="197"/>
      <c r="I51" s="196"/>
      <c r="J51" s="196">
        <v>2</v>
      </c>
      <c r="K51" s="198" t="s">
        <v>176</v>
      </c>
      <c r="L51" s="199">
        <v>3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290</v>
      </c>
      <c r="B52" s="201" t="s">
        <v>291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292</v>
      </c>
      <c r="B53" s="201" t="s">
        <v>293</v>
      </c>
      <c r="C53" s="202" t="s">
        <v>28</v>
      </c>
      <c r="D53" s="203">
        <v>9</v>
      </c>
      <c r="E53" s="203">
        <v>1</v>
      </c>
      <c r="F53" s="204" t="s">
        <v>134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294</v>
      </c>
      <c r="B54" s="201" t="s">
        <v>295</v>
      </c>
      <c r="C54" s="208" t="s">
        <v>36</v>
      </c>
      <c r="D54" s="203">
        <v>8</v>
      </c>
      <c r="E54" s="203">
        <v>1</v>
      </c>
      <c r="F54" s="204" t="s">
        <v>134</v>
      </c>
      <c r="G54" s="205">
        <f t="shared" si="0"/>
      </c>
      <c r="H54" s="197"/>
      <c r="I54" s="205"/>
      <c r="J54" s="205"/>
      <c r="K54" s="206"/>
      <c r="L54" s="207"/>
      <c r="M54" s="206"/>
      <c r="N54" s="207">
        <v>1</v>
      </c>
      <c r="O54" s="206" t="s">
        <v>180</v>
      </c>
      <c r="P54" s="207">
        <v>2</v>
      </c>
      <c r="Q54" s="205">
        <v>1</v>
      </c>
    </row>
    <row r="55" spans="1:17" ht="33.75">
      <c r="A55" s="200" t="s">
        <v>296</v>
      </c>
      <c r="B55" s="201" t="s">
        <v>297</v>
      </c>
      <c r="C55" s="208" t="s">
        <v>43</v>
      </c>
      <c r="D55" s="203">
        <v>7</v>
      </c>
      <c r="E55" s="203">
        <v>10</v>
      </c>
      <c r="F55" s="204" t="s">
        <v>140</v>
      </c>
      <c r="G55" s="205" t="str">
        <f t="shared" si="0"/>
        <v>1</v>
      </c>
      <c r="H55" s="197"/>
      <c r="I55" s="205"/>
      <c r="J55" s="205"/>
      <c r="K55" s="206"/>
      <c r="L55" s="207">
        <v>2</v>
      </c>
      <c r="M55" s="206" t="s">
        <v>182</v>
      </c>
      <c r="N55" s="207">
        <v>3</v>
      </c>
      <c r="O55" s="206"/>
      <c r="P55" s="207">
        <v>1</v>
      </c>
      <c r="Q55" s="205">
        <v>1</v>
      </c>
    </row>
    <row r="56" spans="1:17" ht="33.75">
      <c r="A56" s="200" t="s">
        <v>298</v>
      </c>
      <c r="B56" s="201" t="s">
        <v>299</v>
      </c>
      <c r="C56" s="208" t="s">
        <v>48</v>
      </c>
      <c r="D56" s="203">
        <v>6</v>
      </c>
      <c r="E56" s="203">
        <v>29</v>
      </c>
      <c r="F56" s="204" t="s">
        <v>140</v>
      </c>
      <c r="G56" s="205" t="str">
        <f t="shared" si="0"/>
        <v>2</v>
      </c>
      <c r="H56" s="197"/>
      <c r="I56" s="205"/>
      <c r="J56" s="205">
        <v>2</v>
      </c>
      <c r="K56" s="206" t="s">
        <v>184</v>
      </c>
      <c r="L56" s="207">
        <v>4</v>
      </c>
      <c r="M56" s="206" t="s">
        <v>187</v>
      </c>
      <c r="N56" s="207">
        <v>3</v>
      </c>
      <c r="O56" s="206"/>
      <c r="P56" s="207">
        <v>1</v>
      </c>
      <c r="Q56" s="205">
        <v>2</v>
      </c>
    </row>
    <row r="57" spans="1:17" ht="22.5">
      <c r="A57" s="200" t="s">
        <v>300</v>
      </c>
      <c r="B57" s="201" t="s">
        <v>301</v>
      </c>
      <c r="C57" s="202" t="s">
        <v>53</v>
      </c>
      <c r="D57" s="203">
        <v>5</v>
      </c>
      <c r="E57" s="203">
        <v>1</v>
      </c>
      <c r="F57" s="204" t="s">
        <v>134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 t="s">
        <v>181</v>
      </c>
      <c r="P57" s="207">
        <v>2</v>
      </c>
      <c r="Q57" s="205">
        <v>1</v>
      </c>
    </row>
    <row r="58" spans="1:17" ht="22.5">
      <c r="A58" s="200" t="s">
        <v>302</v>
      </c>
      <c r="B58" s="201" t="s">
        <v>303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304</v>
      </c>
      <c r="B59" s="201" t="s">
        <v>305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306</v>
      </c>
      <c r="B60" s="201" t="s">
        <v>307</v>
      </c>
      <c r="C60" s="202" t="s">
        <v>66</v>
      </c>
      <c r="D60" s="203">
        <v>2</v>
      </c>
      <c r="E60" s="203">
        <v>6</v>
      </c>
      <c r="F60" s="204" t="s">
        <v>140</v>
      </c>
      <c r="G60" s="205" t="str">
        <f t="shared" si="0"/>
        <v>1</v>
      </c>
      <c r="H60" s="197"/>
      <c r="I60" s="205"/>
      <c r="J60" s="205"/>
      <c r="K60" s="206"/>
      <c r="L60" s="207"/>
      <c r="M60" s="206"/>
      <c r="N60" s="207">
        <v>1</v>
      </c>
      <c r="O60" s="206" t="s">
        <v>185</v>
      </c>
      <c r="P60" s="207">
        <v>2</v>
      </c>
      <c r="Q60" s="205">
        <v>1</v>
      </c>
    </row>
    <row r="61" spans="1:17" ht="11.25">
      <c r="A61" s="200" t="s">
        <v>308</v>
      </c>
      <c r="B61" s="201" t="s">
        <v>308</v>
      </c>
      <c r="C61" s="202" t="s">
        <v>70</v>
      </c>
      <c r="D61" s="203">
        <v>1</v>
      </c>
      <c r="E61" s="203">
        <v>1</v>
      </c>
      <c r="F61" s="204" t="s">
        <v>134</v>
      </c>
      <c r="G61" s="205">
        <f t="shared" si="0"/>
      </c>
      <c r="H61" s="197"/>
      <c r="I61" s="205"/>
      <c r="J61" s="205">
        <v>1</v>
      </c>
      <c r="K61" s="206"/>
      <c r="L61" s="207">
        <v>2</v>
      </c>
      <c r="M61" s="206"/>
      <c r="N61" s="207">
        <v>4</v>
      </c>
      <c r="O61" s="206"/>
      <c r="P61" s="207">
        <v>3</v>
      </c>
      <c r="Q61" s="205">
        <v>0</v>
      </c>
    </row>
    <row r="62" spans="1:17" ht="45.75" thickBot="1">
      <c r="A62" s="209" t="s">
        <v>309</v>
      </c>
      <c r="B62" s="210" t="s">
        <v>310</v>
      </c>
      <c r="C62" s="211" t="s">
        <v>74</v>
      </c>
      <c r="D62" s="212">
        <v>0</v>
      </c>
      <c r="E62" s="212">
        <v>50</v>
      </c>
      <c r="F62" s="213" t="s">
        <v>140</v>
      </c>
      <c r="G62" s="214" t="str">
        <f t="shared" si="0"/>
        <v>3</v>
      </c>
      <c r="H62" s="197"/>
      <c r="I62" s="214" t="s">
        <v>191</v>
      </c>
      <c r="J62" s="214">
        <v>1</v>
      </c>
      <c r="K62" s="215" t="s">
        <v>189</v>
      </c>
      <c r="L62" s="216">
        <v>3</v>
      </c>
      <c r="M62" s="215" t="s">
        <v>186</v>
      </c>
      <c r="N62" s="216">
        <v>4</v>
      </c>
      <c r="O62" s="215" t="s">
        <v>190</v>
      </c>
      <c r="P62" s="216">
        <v>2</v>
      </c>
      <c r="Q62" s="214">
        <v>4</v>
      </c>
    </row>
    <row r="63" spans="8:16" ht="27.75" customHeight="1" thickBot="1">
      <c r="H63" s="217" t="s">
        <v>288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2014-02-21T13:58:58Z</dcterms:created>
  <dcterms:modified xsi:type="dcterms:W3CDTF">2014-05-22T08:03:00Z</dcterms:modified>
  <cp:category/>
  <cp:version/>
  <cp:contentType/>
  <cp:contentStatus/>
</cp:coreProperties>
</file>