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3-fiche envoi IRSTEA" sheetId="1" r:id="rId1"/>
    <sheet name="4-Fiche terrain IRSTEA" sheetId="2" r:id="rId2"/>
  </sheets>
  <externalReferences>
    <externalReference r:id="rId5"/>
  </externalReference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<sst xmlns="http://schemas.openxmlformats.org/spreadsheetml/2006/main" count="591" uniqueCount="304">
  <si>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</si>
  <si>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</si>
  <si>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</si>
  <si>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</si>
  <si>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</si>
  <si>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</si>
  <si>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</si>
  <si>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</si>
  <si>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</si>
  <si>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</si>
  <si>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</si>
  <si>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</si>
  <si>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</si>
  <si>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</si>
  <si>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</si>
  <si>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</si>
  <si>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</si>
  <si>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</si>
  <si>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</si>
  <si>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</si>
  <si>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</si>
  <si>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</si>
  <si>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</si>
  <si>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</si>
  <si>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</si>
  <si>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</si>
  <si>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</si>
  <si>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</si>
  <si>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</si>
  <si>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</si>
  <si>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</si>
  <si>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</si>
  <si>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</si>
  <si>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</si>
  <si>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</si>
  <si>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</si>
  <si>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</si>
  <si>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</si>
  <si>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</si>
  <si>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</si>
  <si>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</si>
  <si>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</si>
  <si>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</si>
  <si>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</si>
  <si>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</si>
  <si>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</si>
  <si>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</si>
  <si>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</si>
  <si>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</si>
  <si>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</si>
  <si>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</si>
  <si>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</si>
  <si>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</si>
  <si>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</si>
  <si>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</si>
  <si>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</si>
  <si>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</si>
  <si>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</si>
  <si>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</si>
  <si>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</si>
  <si>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</si>
  <si>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</si>
  <si>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</si>
  <si>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</si>
  <si>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</si>
  <si>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</si>
  <si>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</si>
  <si>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</si>
  <si>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</si>
  <si>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</si>
  <si>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</si>
  <si>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</si>
  <si>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</si>
  <si>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</si>
  <si>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</si>
  <si>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</si>
  <si>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</si>
  <si>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</si>
  <si>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</si>
  <si>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</si>
  <si>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</si>
  <si>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</si>
  <si>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</si>
  <si>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</si>
  <si>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</si>
  <si>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</si>
  <si>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</si>
  <si>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</si>
  <si>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</si>
  <si>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</si>
  <si>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</si>
  <si>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</si>
  <si>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</si>
  <si>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</si>
  <si>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</si>
  <si>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</si>
  <si>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</si>
  <si>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</si>
  <si>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</si>
  <si>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</si>
  <si>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</si>
  <si>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</si>
  <si>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</si>
  <si>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</si>
  <si>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Rhone Alpes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</si>
  <si>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</si>
  <si>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</si>
  <si>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</si>
  <si>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</si>
  <si>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</si>
  <si>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</si>
  <si>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</si>
  <si>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</si>
  <si>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</si>
  <si>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</si>
  <si>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</si>
  <si>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</si>
  <si>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</si>
  <si>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</si>
  <si>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</si>
  <si>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</si>
  <si>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</si>
  <si>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</si>
  <si>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</si>
  <si>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</si>
  <si>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</si>
  <si>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</si>
  <si>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</si>
  <si>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</si>
  <si>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</si>
  <si>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</si>
  <si>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</si>
  <si>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</si>
  <si>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</si>
  <si>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</si>
  <si>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</si>
  <si>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</si>
  <si>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</si>
  <si>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</si>
  <si>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</si>
  <si>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</si>
  <si>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</si>
  <si>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</si>
  <si>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</si>
  <si>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</si>
  <si>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</si>
  <si>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</si>
  <si>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</si>
  <si>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</si>
  <si>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</si>
  <si>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</si>
  <si>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</si>
  <si>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</si>
  <si>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</si>
  <si>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</si>
  <si>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</si>
  <si>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</si>
  <si>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</si>
  <si>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</si>
  <si>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</si>
  <si>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</si>
  <si>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</si>
  <si>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</si>
  <si>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</si>
  <si>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</si>
  <si>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</si>
  <si>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</si>
  <si>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</si>
  <si>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</si>
  <si>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</si>
  <si>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</si>
  <si>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</si>
  <si>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</si>
  <si>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</si>
  <si>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</si>
  <si>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</si>
  <si>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</si>
  <si>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</si>
  <si>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</si>
  <si>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</si>
  <si>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</si>
  <si>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</si>
  <si>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</si>
  <si>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</si>
  <si>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</si>
  <si>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</si>
  <si>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</si>
  <si>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</si>
  <si>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</si>
  <si>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</si>
  <si>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</si>
  <si>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</si>
  <si>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</si>
  <si>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</si>
  <si>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</si>
  <si>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</si>
  <si>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</si>
  <si>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</si>
  <si>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</si>
  <si>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</si>
  <si>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</si>
  <si>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</si>
  <si>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</si>
  <si>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</si>
  <si>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</si>
  <si>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</si>
  <si>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</si>
  <si>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</si>
  <si>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</si>
  <si>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</si>
  <si>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</si>
  <si>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</si>
  <si>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</si>
  <si>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</si>
  <si>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</si>
  <si>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</si>
  <si>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</si>
  <si>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</si>
  <si>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</si>
  <si>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</si>
  <si>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</si>
  <si>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</si>
  <si>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</si>
  <si>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</si>
  <si>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</si>
  <si>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</si>
  <si>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</si>
  <si>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</si>
  <si>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</si>
  <si>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</si>
  <si>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</si>
  <si>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</si>
  <si>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</si>
  <si>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</si>
  <si>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</si>
  <si>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</si>
  <si>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</si>
  <si>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</si>
  <si>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</si>
  <si>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</si>
  <si>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</si>
  <si>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</si>
  <si>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</si>
  <si>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</si>
  <si>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</si>
  <si>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</si>
  <si>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</si>
  <si>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</si>
  <si>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</si>
  <si>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</si>
  <si>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</si>
  <si>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</si>
  <si>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***</t>
  </si>
  <si>
    <t>****</t>
  </si>
  <si>
    <t>**</t>
  </si>
  <si>
    <t>*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</si>
  <si>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</si>
  <si>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</si>
  <si>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</si>
  <si>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</si>
  <si>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</si>
  <si>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</si>
  <si>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</si>
  <si>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</si>
  <si>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</si>
  <si>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</si>
  <si>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</si>
  <si>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</si>
  <si>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</si>
  <si>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</si>
  <si>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</si>
  <si>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</si>
  <si>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</si>
  <si>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</si>
  <si>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</si>
  <si>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</si>
  <si>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</si>
  <si>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t>06101360</t>
  </si>
  <si>
    <t>Leuctra</t>
  </si>
  <si>
    <t/>
  </si>
  <si>
    <t>Hydropsyche</t>
  </si>
  <si>
    <t>Odontocerum</t>
  </si>
  <si>
    <t>Rhyacophila</t>
  </si>
  <si>
    <t>Sericostoma</t>
  </si>
  <si>
    <t>Baetis s.l.</t>
  </si>
  <si>
    <t>Rhithrogena</t>
  </si>
  <si>
    <t>Heptageniidae sp.</t>
  </si>
  <si>
    <t>Elmis</t>
  </si>
  <si>
    <t>Esolus</t>
  </si>
  <si>
    <t>Limnius</t>
  </si>
  <si>
    <t>Riolus</t>
  </si>
  <si>
    <t>Chironomidae sp.</t>
  </si>
  <si>
    <t>Empididae sp.</t>
  </si>
  <si>
    <t>Limoniidae sp.</t>
  </si>
  <si>
    <t>Simuliidae sp.</t>
  </si>
  <si>
    <t>Gammarus</t>
  </si>
  <si>
    <t>Erpobdellidae sp.</t>
  </si>
  <si>
    <t>Glossiphoniidae sp.</t>
  </si>
  <si>
    <t>Oligochètes sp.</t>
  </si>
  <si>
    <t>Dendrocoelum</t>
  </si>
  <si>
    <t>Dugesia</t>
  </si>
  <si>
    <t>Polycelis</t>
  </si>
  <si>
    <t>Hydracarien sp.</t>
  </si>
  <si>
    <t>P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</si>
</sst>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_-* #,##0\ &quot;€&quot;_-;\-* #,##0\ &quot;€&quot;_-;_-* &quot;-&quot;\ &quot;€&quot;_-;_-@_-"/>
    <numFmt numFmtId="168" formatCode="_-* #,##0\ _€_-;\-* #,##0\ _€_-;_-* &quot;-&quot;\ _€_-;_-@_-"/>
    <numFmt numFmtId="169" formatCode="_-* #,##0.00\ &quot;€&quot;_-;\-* #,##0.00\ &quot;€&quot;_-;_-* &quot;-&quot;??\ &quot;€&quot;_-;_-@_-"/>
    <numFmt numFmtId="170" formatCode="_-* #,##0.00\ _€_-;\-* #,##0.00\ _€_-;_-* &quot;-&quot;??\ _€_-;_-@_-"/>
    <numFmt numFmtId="171" formatCode="00000000"/>
    <numFmt numFmtId="172" formatCode="dd/mm/yy;@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MS Sans Serif"/>
      <family val="2"/>
    </font>
    <font>
      <sz val="12"/>
      <name val="Helv"/>
      <family val="0"/>
    </font>
    <font>
      <i/>
      <sz val="10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medium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0" borderId="2" applyNumberFormat="0" applyFill="0" applyAlignment="0" applyProtection="0"/>
    <xf numFmtId="0" fontId="0" fillId="27" borderId="3" applyNumberFormat="0" applyFont="0" applyAlignment="0" applyProtection="0"/>
    <xf numFmtId="0" fontId="64" fillId="28" borderId="1" applyNumberFormat="0" applyAlignment="0" applyProtection="0"/>
    <xf numFmtId="0" fontId="6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0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26" borderId="4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2" borderId="9" applyNumberFormat="0" applyAlignment="0" applyProtection="0"/>
  </cellStyleXfs>
  <cellXfs count="337">
    <xf numFmtId="0" fontId="0" fillId="0" borderId="0" xfId="0" applyFont="1" applyAlignment="1">
      <alignment/>
    </xf>
    <xf numFmtId="0" fontId="3" fillId="0" borderId="0" xfId="0" applyFont="1" applyFill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6" fillId="0" borderId="10" xfId="52" applyFont="1" applyFill="1" applyBorder="1" applyAlignment="1" applyProtection="1">
      <alignment horizontal="center"/>
      <protection hidden="1"/>
    </xf>
    <xf numFmtId="0" fontId="6" fillId="0" borderId="11" xfId="52" applyFont="1" applyFill="1" applyBorder="1" applyAlignment="1" applyProtection="1">
      <alignment horizontal="center"/>
      <protection hidden="1"/>
    </xf>
    <xf numFmtId="0" fontId="6" fillId="0" borderId="12" xfId="52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8" fillId="0" borderId="13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4" xfId="0" applyFont="1" applyFill="1" applyBorder="1" applyAlignment="1" applyProtection="1">
      <alignment vertical="center"/>
      <protection hidden="1"/>
    </xf>
    <xf numFmtId="0" fontId="9" fillId="33" borderId="0" xfId="0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10" fillId="33" borderId="15" xfId="0" applyFont="1" applyFill="1" applyBorder="1" applyAlignment="1" applyProtection="1">
      <alignment horizontal="left" vertical="center"/>
      <protection hidden="1"/>
    </xf>
    <xf numFmtId="0" fontId="7" fillId="33" borderId="16" xfId="0" applyFont="1" applyFill="1" applyBorder="1" applyAlignment="1" applyProtection="1">
      <alignment vertical="center"/>
      <protection hidden="1"/>
    </xf>
    <xf numFmtId="0" fontId="0" fillId="34" borderId="16" xfId="0" applyFont="1" applyFill="1" applyBorder="1" applyAlignment="1" applyProtection="1">
      <alignment vertical="center"/>
      <protection hidden="1"/>
    </xf>
    <xf numFmtId="0" fontId="11" fillId="34" borderId="17" xfId="0" applyFont="1" applyFill="1" applyBorder="1" applyAlignment="1" applyProtection="1">
      <alignment horizontal="center" vertical="center"/>
      <protection hidden="1"/>
    </xf>
    <xf numFmtId="0" fontId="6" fillId="0" borderId="13" xfId="52" applyFont="1" applyFill="1" applyBorder="1" applyAlignment="1" applyProtection="1">
      <alignment horizontal="left"/>
      <protection hidden="1"/>
    </xf>
    <xf numFmtId="0" fontId="6" fillId="0" borderId="0" xfId="52" applyFont="1" applyFill="1" applyBorder="1" applyAlignment="1" applyProtection="1">
      <alignment horizontal="left"/>
      <protection hidden="1"/>
    </xf>
    <xf numFmtId="0" fontId="10" fillId="33" borderId="18" xfId="0" applyFont="1" applyFill="1" applyBorder="1" applyAlignment="1" applyProtection="1">
      <alignment horizontal="left" vertical="center"/>
      <protection hidden="1"/>
    </xf>
    <xf numFmtId="0" fontId="0" fillId="34" borderId="0" xfId="0" applyFont="1" applyFill="1" applyBorder="1" applyAlignment="1" applyProtection="1">
      <alignment vertical="center"/>
      <protection hidden="1"/>
    </xf>
    <xf numFmtId="0" fontId="11" fillId="34" borderId="19" xfId="0" applyFont="1" applyFill="1" applyBorder="1" applyAlignment="1" applyProtection="1">
      <alignment horizontal="center" vertical="center"/>
      <protection hidden="1"/>
    </xf>
    <xf numFmtId="0" fontId="10" fillId="33" borderId="20" xfId="0" applyFont="1" applyFill="1" applyBorder="1" applyAlignment="1" applyProtection="1">
      <alignment horizontal="left" vertical="center"/>
      <protection hidden="1"/>
    </xf>
    <xf numFmtId="0" fontId="7" fillId="33" borderId="21" xfId="0" applyFont="1" applyFill="1" applyBorder="1" applyAlignment="1" applyProtection="1">
      <alignment vertical="center"/>
      <protection hidden="1"/>
    </xf>
    <xf numFmtId="0" fontId="0" fillId="34" borderId="21" xfId="0" applyFont="1" applyFill="1" applyBorder="1" applyAlignment="1" applyProtection="1">
      <alignment vertical="center"/>
      <protection hidden="1"/>
    </xf>
    <xf numFmtId="0" fontId="11" fillId="34" borderId="22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14" xfId="0" applyFont="1" applyFill="1" applyBorder="1" applyAlignment="1" applyProtection="1">
      <alignment vertical="center"/>
      <protection hidden="1"/>
    </xf>
    <xf numFmtId="0" fontId="14" fillId="35" borderId="0" xfId="0" applyFont="1" applyFill="1" applyBorder="1" applyAlignment="1" applyProtection="1">
      <alignment horizontal="center" vertical="center"/>
      <protection hidden="1"/>
    </xf>
    <xf numFmtId="0" fontId="14" fillId="35" borderId="0" xfId="0" applyFont="1" applyFill="1" applyBorder="1" applyAlignment="1" applyProtection="1">
      <alignment horizontal="center" vertical="center" wrapText="1"/>
      <protection hidden="1"/>
    </xf>
    <xf numFmtId="0" fontId="15" fillId="33" borderId="23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7" fillId="35" borderId="23" xfId="0" applyFont="1" applyFill="1" applyBorder="1" applyAlignment="1" applyProtection="1">
      <alignment horizontal="center" vertical="center"/>
      <protection hidden="1"/>
    </xf>
    <xf numFmtId="1" fontId="17" fillId="36" borderId="23" xfId="0" applyNumberFormat="1" applyFont="1" applyFill="1" applyBorder="1" applyAlignment="1" applyProtection="1">
      <alignment horizontal="center" vertical="center"/>
      <protection hidden="1"/>
    </xf>
    <xf numFmtId="0" fontId="17" fillId="35" borderId="23" xfId="0" applyNumberFormat="1" applyFont="1" applyFill="1" applyBorder="1" applyAlignment="1" applyProtection="1">
      <alignment horizontal="center" vertical="center"/>
      <protection hidden="1"/>
    </xf>
    <xf numFmtId="0" fontId="17" fillId="35" borderId="23" xfId="0" applyNumberFormat="1" applyFont="1" applyFill="1" applyBorder="1" applyAlignment="1" applyProtection="1">
      <alignment horizontal="center" vertical="center" wrapText="1"/>
      <protection hidden="1"/>
    </xf>
    <xf numFmtId="0" fontId="17" fillId="35" borderId="23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14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18" fillId="37" borderId="23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37" borderId="23" xfId="0" applyFont="1" applyFill="1" applyBorder="1" applyAlignment="1" applyProtection="1">
      <alignment horizontal="center" vertical="center"/>
      <protection hidden="1"/>
    </xf>
    <xf numFmtId="0" fontId="6" fillId="0" borderId="13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33" borderId="17" xfId="0" applyFont="1" applyFill="1" applyBorder="1" applyAlignment="1" applyProtection="1">
      <alignment vertical="center"/>
      <protection hidden="1"/>
    </xf>
    <xf numFmtId="0" fontId="6" fillId="0" borderId="24" xfId="0" applyFont="1" applyFill="1" applyBorder="1" applyAlignment="1" applyProtection="1">
      <alignment vertical="center"/>
      <protection hidden="1"/>
    </xf>
    <xf numFmtId="0" fontId="6" fillId="0" borderId="25" xfId="0" applyFont="1" applyFill="1" applyBorder="1" applyAlignment="1" applyProtection="1">
      <alignment vertical="center"/>
      <protection hidden="1"/>
    </xf>
    <xf numFmtId="0" fontId="6" fillId="0" borderId="25" xfId="0" applyFont="1" applyBorder="1" applyAlignment="1" applyProtection="1">
      <alignment/>
      <protection hidden="1"/>
    </xf>
    <xf numFmtId="0" fontId="6" fillId="0" borderId="26" xfId="0" applyFont="1" applyBorder="1" applyAlignment="1" applyProtection="1">
      <alignment/>
      <protection hidden="1"/>
    </xf>
    <xf numFmtId="0" fontId="7" fillId="33" borderId="19" xfId="0" applyFont="1" applyFill="1" applyBorder="1" applyAlignment="1" applyProtection="1">
      <alignment vertical="center"/>
      <protection hidden="1"/>
    </xf>
    <xf numFmtId="0" fontId="19" fillId="0" borderId="0" xfId="0" applyFont="1" applyFill="1" applyAlignment="1" applyProtection="1">
      <alignment vertical="center"/>
      <protection hidden="1"/>
    </xf>
    <xf numFmtId="9" fontId="19" fillId="0" borderId="0" xfId="0" applyNumberFormat="1" applyFont="1" applyFill="1" applyAlignment="1" applyProtection="1">
      <alignment vertical="center"/>
      <protection hidden="1"/>
    </xf>
    <xf numFmtId="0" fontId="9" fillId="33" borderId="21" xfId="0" applyFont="1" applyFill="1" applyBorder="1" applyAlignment="1" applyProtection="1">
      <alignment vertical="center"/>
      <protection hidden="1"/>
    </xf>
    <xf numFmtId="0" fontId="7" fillId="33" borderId="22" xfId="0" applyFont="1" applyFill="1" applyBorder="1" applyAlignment="1" applyProtection="1">
      <alignment vertical="center"/>
      <protection hidden="1"/>
    </xf>
    <xf numFmtId="0" fontId="10" fillId="33" borderId="27" xfId="0" applyFont="1" applyFill="1" applyBorder="1" applyAlignment="1" applyProtection="1">
      <alignment horizontal="left" vertical="center"/>
      <protection hidden="1"/>
    </xf>
    <xf numFmtId="0" fontId="7" fillId="33" borderId="28" xfId="0" applyFont="1" applyFill="1" applyBorder="1" applyAlignment="1" applyProtection="1">
      <alignment horizontal="left" vertical="center"/>
      <protection hidden="1"/>
    </xf>
    <xf numFmtId="0" fontId="7" fillId="33" borderId="17" xfId="0" applyFont="1" applyFill="1" applyBorder="1" applyAlignment="1" applyProtection="1">
      <alignment horizontal="left" vertical="center"/>
      <protection hidden="1"/>
    </xf>
    <xf numFmtId="0" fontId="0" fillId="0" borderId="28" xfId="0" applyFont="1" applyFill="1" applyBorder="1" applyAlignment="1" applyProtection="1">
      <alignment vertical="center"/>
      <protection hidden="1"/>
    </xf>
    <xf numFmtId="0" fontId="0" fillId="0" borderId="29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20" fillId="38" borderId="0" xfId="0" applyFont="1" applyFill="1" applyBorder="1" applyAlignment="1" applyProtection="1">
      <alignment horizontal="center" vertical="center"/>
      <protection hidden="1"/>
    </xf>
    <xf numFmtId="0" fontId="15" fillId="33" borderId="30" xfId="0" applyFont="1" applyFill="1" applyBorder="1" applyAlignment="1" applyProtection="1">
      <alignment horizontal="center" vertical="center"/>
      <protection hidden="1"/>
    </xf>
    <xf numFmtId="0" fontId="15" fillId="33" borderId="23" xfId="0" applyFont="1" applyFill="1" applyBorder="1" applyAlignment="1" applyProtection="1">
      <alignment horizontal="center" vertical="center" wrapText="1"/>
      <protection hidden="1"/>
    </xf>
    <xf numFmtId="0" fontId="20" fillId="39" borderId="23" xfId="0" applyFont="1" applyFill="1" applyBorder="1" applyAlignment="1" applyProtection="1">
      <alignment horizontal="center" vertical="center"/>
      <protection hidden="1"/>
    </xf>
    <xf numFmtId="0" fontId="17" fillId="35" borderId="31" xfId="0" applyNumberFormat="1" applyFont="1" applyFill="1" applyBorder="1" applyAlignment="1" applyProtection="1">
      <alignment horizontal="center" vertical="center"/>
      <protection hidden="1"/>
    </xf>
    <xf numFmtId="14" fontId="16" fillId="27" borderId="32" xfId="0" applyNumberFormat="1" applyFont="1" applyFill="1" applyBorder="1" applyAlignment="1" applyProtection="1">
      <alignment horizontal="center" vertical="center"/>
      <protection hidden="1"/>
    </xf>
    <xf numFmtId="0" fontId="17" fillId="35" borderId="33" xfId="0" applyFont="1" applyFill="1" applyBorder="1" applyAlignment="1" applyProtection="1">
      <alignment horizontal="center" vertical="center" wrapText="1"/>
      <protection hidden="1"/>
    </xf>
    <xf numFmtId="0" fontId="20" fillId="33" borderId="23" xfId="0" applyFont="1" applyFill="1" applyBorder="1" applyAlignment="1" applyProtection="1">
      <alignment horizontal="left" vertical="center" wrapText="1"/>
      <protection hidden="1"/>
    </xf>
    <xf numFmtId="0" fontId="4" fillId="0" borderId="23" xfId="0" applyFont="1" applyFill="1" applyBorder="1" applyAlignment="1" applyProtection="1">
      <alignment horizontal="center" vertical="center" wrapText="1"/>
      <protection hidden="1"/>
    </xf>
    <xf numFmtId="164" fontId="17" fillId="35" borderId="23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5" fontId="6" fillId="0" borderId="0" xfId="0" applyNumberFormat="1" applyFont="1" applyFill="1" applyAlignment="1" applyProtection="1">
      <alignment vertical="center"/>
      <protection hidden="1"/>
    </xf>
    <xf numFmtId="0" fontId="22" fillId="33" borderId="0" xfId="0" applyFont="1" applyFill="1" applyAlignment="1" applyProtection="1">
      <alignment vertical="center"/>
      <protection hidden="1"/>
    </xf>
    <xf numFmtId="166" fontId="22" fillId="33" borderId="0" xfId="0" applyNumberFormat="1" applyFont="1" applyFill="1" applyAlignment="1" applyProtection="1">
      <alignment vertical="center"/>
      <protection hidden="1"/>
    </xf>
    <xf numFmtId="0" fontId="23" fillId="0" borderId="0" xfId="0" applyFont="1" applyFill="1" applyAlignment="1" applyProtection="1">
      <alignment horizontal="center" vertical="center"/>
      <protection hidden="1"/>
    </xf>
    <xf numFmtId="0" fontId="24" fillId="0" borderId="0" xfId="0" applyFont="1" applyFill="1" applyAlignment="1" applyProtection="1">
      <alignment horizontal="center" vertical="center"/>
      <protection hidden="1"/>
    </xf>
    <xf numFmtId="0" fontId="25" fillId="0" borderId="0" xfId="0" applyFont="1" applyFill="1" applyAlignment="1" applyProtection="1">
      <alignment vertical="center"/>
      <protection hidden="1"/>
    </xf>
    <xf numFmtId="0" fontId="25" fillId="0" borderId="0" xfId="0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26" fillId="33" borderId="32" xfId="0" applyFont="1" applyFill="1" applyBorder="1" applyAlignment="1" applyProtection="1">
      <alignment horizontal="center" vertical="center"/>
      <protection hidden="1"/>
    </xf>
    <xf numFmtId="0" fontId="7" fillId="33" borderId="34" xfId="0" applyFont="1" applyFill="1" applyBorder="1" applyAlignment="1" applyProtection="1">
      <alignment horizontal="center" vertical="center" wrapText="1"/>
      <protection hidden="1"/>
    </xf>
    <xf numFmtId="0" fontId="7" fillId="33" borderId="35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7" fillId="33" borderId="36" xfId="0" applyFont="1" applyFill="1" applyBorder="1" applyAlignment="1" applyProtection="1">
      <alignment horizontal="center" vertical="center" wrapText="1"/>
      <protection hidden="1"/>
    </xf>
    <xf numFmtId="0" fontId="25" fillId="33" borderId="21" xfId="0" applyFont="1" applyFill="1" applyBorder="1" applyAlignment="1" applyProtection="1">
      <alignment vertical="center"/>
      <protection hidden="1"/>
    </xf>
    <xf numFmtId="0" fontId="4" fillId="0" borderId="37" xfId="0" applyFont="1" applyFill="1" applyBorder="1" applyAlignment="1" applyProtection="1">
      <alignment vertical="center"/>
      <protection hidden="1"/>
    </xf>
    <xf numFmtId="0" fontId="15" fillId="33" borderId="38" xfId="0" applyFont="1" applyFill="1" applyBorder="1" applyAlignment="1" applyProtection="1">
      <alignment horizontal="center" vertical="center"/>
      <protection hidden="1"/>
    </xf>
    <xf numFmtId="0" fontId="20" fillId="39" borderId="23" xfId="0" applyFont="1" applyFill="1" applyBorder="1" applyAlignment="1" applyProtection="1">
      <alignment vertical="center"/>
      <protection hidden="1"/>
    </xf>
    <xf numFmtId="14" fontId="20" fillId="39" borderId="23" xfId="0" applyNumberFormat="1" applyFont="1" applyFill="1" applyBorder="1" applyAlignment="1" applyProtection="1">
      <alignment vertical="center"/>
      <protection hidden="1"/>
    </xf>
    <xf numFmtId="0" fontId="20" fillId="33" borderId="38" xfId="0" applyFont="1" applyFill="1" applyBorder="1" applyAlignment="1" applyProtection="1">
      <alignment horizontal="center" vertical="center"/>
      <protection hidden="1"/>
    </xf>
    <xf numFmtId="0" fontId="17" fillId="35" borderId="38" xfId="0" applyFont="1" applyFill="1" applyBorder="1" applyAlignment="1" applyProtection="1">
      <alignment horizontal="center" vertical="center" wrapText="1"/>
      <protection hidden="1"/>
    </xf>
    <xf numFmtId="49" fontId="17" fillId="35" borderId="38" xfId="0" applyNumberFormat="1" applyFont="1" applyFill="1" applyBorder="1" applyAlignment="1" applyProtection="1">
      <alignment horizontal="center" vertical="center" wrapText="1"/>
      <protection hidden="1"/>
    </xf>
    <xf numFmtId="0" fontId="17" fillId="35" borderId="38" xfId="0" applyFont="1" applyFill="1" applyBorder="1" applyAlignment="1" applyProtection="1">
      <alignment horizontal="center" vertical="center"/>
      <protection hidden="1"/>
    </xf>
    <xf numFmtId="164" fontId="17" fillId="35" borderId="23" xfId="0" applyNumberFormat="1" applyFont="1" applyFill="1" applyBorder="1" applyAlignment="1" applyProtection="1">
      <alignment vertical="center"/>
      <protection hidden="1"/>
    </xf>
    <xf numFmtId="0" fontId="6" fillId="0" borderId="0" xfId="0" applyFont="1" applyAlignment="1" applyProtection="1">
      <alignment/>
      <protection hidden="1"/>
    </xf>
    <xf numFmtId="165" fontId="6" fillId="0" borderId="0" xfId="0" applyNumberFormat="1" applyFont="1" applyAlignment="1" applyProtection="1">
      <alignment/>
      <protection hidden="1"/>
    </xf>
    <xf numFmtId="0" fontId="25" fillId="33" borderId="16" xfId="0" applyFont="1" applyFill="1" applyBorder="1" applyAlignment="1" applyProtection="1">
      <alignment vertical="center"/>
      <protection hidden="1"/>
    </xf>
    <xf numFmtId="0" fontId="25" fillId="33" borderId="0" xfId="0" applyFont="1" applyFill="1" applyBorder="1" applyAlignment="1" applyProtection="1">
      <alignment vertical="center"/>
      <protection hidden="1"/>
    </xf>
    <xf numFmtId="0" fontId="15" fillId="33" borderId="32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30" fillId="0" borderId="0" xfId="0" applyFont="1" applyFill="1" applyAlignment="1" applyProtection="1">
      <alignment horizontal="left" vertical="center"/>
      <protection hidden="1"/>
    </xf>
    <xf numFmtId="0" fontId="31" fillId="0" borderId="0" xfId="0" applyFont="1" applyFill="1" applyAlignment="1" applyProtection="1">
      <alignment horizontal="right" vertical="center"/>
      <protection hidden="1"/>
    </xf>
    <xf numFmtId="0" fontId="32" fillId="0" borderId="0" xfId="0" applyFont="1" applyFill="1" applyAlignment="1" applyProtection="1">
      <alignment vertical="center"/>
      <protection hidden="1"/>
    </xf>
    <xf numFmtId="0" fontId="33" fillId="0" borderId="0" xfId="52" applyFont="1" applyFill="1" applyBorder="1" applyAlignment="1" applyProtection="1">
      <alignment horizontal="center" vertical="center"/>
      <protection hidden="1"/>
    </xf>
    <xf numFmtId="0" fontId="32" fillId="0" borderId="0" xfId="0" applyFont="1" applyFill="1" applyBorder="1" applyAlignment="1" applyProtection="1">
      <alignment vertical="center"/>
      <protection hidden="1"/>
    </xf>
    <xf numFmtId="0" fontId="32" fillId="0" borderId="0" xfId="0" applyFont="1" applyAlignment="1" applyProtection="1">
      <alignment vertical="center"/>
      <protection hidden="1"/>
    </xf>
    <xf numFmtId="0" fontId="33" fillId="0" borderId="0" xfId="52" applyFont="1" applyFill="1" applyBorder="1" applyAlignment="1" applyProtection="1">
      <alignment horizontal="left" vertical="center" wrapText="1"/>
      <protection hidden="1"/>
    </xf>
    <xf numFmtId="0" fontId="33" fillId="0" borderId="0" xfId="0" applyFont="1" applyFill="1" applyBorder="1" applyAlignment="1" applyProtection="1">
      <alignment vertical="center"/>
      <protection hidden="1"/>
    </xf>
    <xf numFmtId="0" fontId="31" fillId="35" borderId="15" xfId="0" applyFont="1" applyFill="1" applyBorder="1" applyAlignment="1" applyProtection="1">
      <alignment horizontal="center" vertical="center"/>
      <protection hidden="1"/>
    </xf>
    <xf numFmtId="0" fontId="31" fillId="35" borderId="16" xfId="0" applyFont="1" applyFill="1" applyBorder="1" applyAlignment="1" applyProtection="1">
      <alignment horizontal="center" vertical="center"/>
      <protection hidden="1"/>
    </xf>
    <xf numFmtId="0" fontId="31" fillId="35" borderId="16" xfId="0" applyFont="1" applyFill="1" applyBorder="1" applyAlignment="1" applyProtection="1">
      <alignment horizontal="center" vertical="center" wrapText="1"/>
      <protection hidden="1"/>
    </xf>
    <xf numFmtId="0" fontId="31" fillId="35" borderId="17" xfId="0" applyFont="1" applyFill="1" applyBorder="1" applyAlignment="1" applyProtection="1">
      <alignment horizontal="center" vertical="center" wrapText="1"/>
      <protection hidden="1"/>
    </xf>
    <xf numFmtId="0" fontId="31" fillId="0" borderId="0" xfId="0" applyFont="1" applyFill="1" applyAlignment="1" applyProtection="1">
      <alignment horizontal="center" vertical="center" wrapText="1"/>
      <protection hidden="1"/>
    </xf>
    <xf numFmtId="0" fontId="29" fillId="33" borderId="39" xfId="0" applyFont="1" applyFill="1" applyBorder="1" applyAlignment="1" applyProtection="1">
      <alignment horizontal="center" vertical="center"/>
      <protection hidden="1"/>
    </xf>
    <xf numFmtId="0" fontId="29" fillId="33" borderId="23" xfId="0" applyFont="1" applyFill="1" applyBorder="1" applyAlignment="1" applyProtection="1">
      <alignment horizontal="center" vertical="center"/>
      <protection hidden="1"/>
    </xf>
    <xf numFmtId="0" fontId="29" fillId="33" borderId="31" xfId="0" applyFont="1" applyFill="1" applyBorder="1" applyAlignment="1" applyProtection="1">
      <alignment horizontal="center" vertical="center"/>
      <protection hidden="1"/>
    </xf>
    <xf numFmtId="0" fontId="29" fillId="33" borderId="40" xfId="0" applyFont="1" applyFill="1" applyBorder="1" applyAlignment="1" applyProtection="1">
      <alignment horizontal="center" vertical="center"/>
      <protection hidden="1"/>
    </xf>
    <xf numFmtId="0" fontId="32" fillId="0" borderId="0" xfId="0" applyFont="1" applyFill="1" applyAlignment="1" applyProtection="1">
      <alignment horizontal="center" vertical="center"/>
      <protection hidden="1"/>
    </xf>
    <xf numFmtId="0" fontId="32" fillId="0" borderId="0" xfId="0" applyFont="1" applyFill="1" applyBorder="1" applyAlignment="1" applyProtection="1">
      <alignment horizontal="center" vertical="center"/>
      <protection hidden="1"/>
    </xf>
    <xf numFmtId="0" fontId="34" fillId="35" borderId="41" xfId="0" applyFont="1" applyFill="1" applyBorder="1" applyAlignment="1" applyProtection="1">
      <alignment horizontal="center" vertical="center"/>
      <protection hidden="1"/>
    </xf>
    <xf numFmtId="0" fontId="34" fillId="35" borderId="42" xfId="0" applyFont="1" applyFill="1" applyBorder="1" applyAlignment="1" applyProtection="1">
      <alignment horizontal="center" vertical="center"/>
      <protection hidden="1"/>
    </xf>
    <xf numFmtId="14" fontId="34" fillId="35" borderId="0" xfId="0" applyNumberFormat="1" applyFont="1" applyFill="1" applyBorder="1" applyAlignment="1" applyProtection="1">
      <alignment horizontal="center" vertical="center"/>
      <protection hidden="1"/>
    </xf>
    <xf numFmtId="0" fontId="34" fillId="35" borderId="0" xfId="0" applyNumberFormat="1" applyFont="1" applyFill="1" applyBorder="1" applyAlignment="1" applyProtection="1">
      <alignment horizontal="center" vertical="center"/>
      <protection hidden="1"/>
    </xf>
    <xf numFmtId="0" fontId="34" fillId="35" borderId="43" xfId="0" applyNumberFormat="1" applyFont="1" applyFill="1" applyBorder="1" applyAlignment="1" applyProtection="1">
      <alignment horizontal="center" vertical="center"/>
      <protection hidden="1"/>
    </xf>
    <xf numFmtId="0" fontId="35" fillId="0" borderId="0" xfId="0" applyFont="1" applyFill="1" applyAlignment="1" applyProtection="1">
      <alignment horizontal="center" vertical="center"/>
      <protection hidden="1"/>
    </xf>
    <xf numFmtId="0" fontId="34" fillId="35" borderId="18" xfId="0" applyFont="1" applyFill="1" applyBorder="1" applyAlignment="1" applyProtection="1">
      <alignment horizontal="center" vertical="center"/>
      <protection hidden="1"/>
    </xf>
    <xf numFmtId="0" fontId="34" fillId="35" borderId="0" xfId="0" applyFont="1" applyFill="1" applyBorder="1" applyAlignment="1" applyProtection="1">
      <alignment horizontal="center" vertical="center"/>
      <protection hidden="1"/>
    </xf>
    <xf numFmtId="1" fontId="34" fillId="35" borderId="0" xfId="0" applyNumberFormat="1" applyFont="1" applyFill="1" applyBorder="1" applyAlignment="1" applyProtection="1">
      <alignment horizontal="center" vertical="center"/>
      <protection hidden="1"/>
    </xf>
    <xf numFmtId="14" fontId="34" fillId="35" borderId="19" xfId="0" applyNumberFormat="1" applyFont="1" applyFill="1" applyBorder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vertical="center" wrapText="1"/>
      <protection hidden="1"/>
    </xf>
    <xf numFmtId="0" fontId="36" fillId="33" borderId="0" xfId="0" applyFont="1" applyFill="1" applyBorder="1" applyAlignment="1" applyProtection="1">
      <alignment vertical="center"/>
      <protection hidden="1"/>
    </xf>
    <xf numFmtId="0" fontId="37" fillId="0" borderId="0" xfId="0" applyFont="1" applyFill="1" applyBorder="1" applyAlignment="1" applyProtection="1">
      <alignment vertical="center"/>
      <protection hidden="1"/>
    </xf>
    <xf numFmtId="0" fontId="38" fillId="0" borderId="0" xfId="0" applyFont="1" applyFill="1" applyAlignment="1" applyProtection="1">
      <alignment vertical="center"/>
      <protection hidden="1"/>
    </xf>
    <xf numFmtId="0" fontId="38" fillId="0" borderId="0" xfId="0" applyFont="1" applyFill="1" applyAlignment="1" applyProtection="1">
      <alignment horizontal="center" vertical="center"/>
      <protection hidden="1"/>
    </xf>
    <xf numFmtId="0" fontId="32" fillId="0" borderId="0" xfId="0" applyFont="1" applyBorder="1" applyAlignment="1" applyProtection="1">
      <alignment vertical="center" wrapText="1"/>
      <protection hidden="1"/>
    </xf>
    <xf numFmtId="0" fontId="34" fillId="35" borderId="20" xfId="0" applyFont="1" applyFill="1" applyBorder="1" applyAlignment="1" applyProtection="1">
      <alignment horizontal="center" vertical="center"/>
      <protection hidden="1"/>
    </xf>
    <xf numFmtId="0" fontId="34" fillId="35" borderId="21" xfId="0" applyFont="1" applyFill="1" applyBorder="1" applyAlignment="1" applyProtection="1">
      <alignment horizontal="center" vertical="center"/>
      <protection hidden="1"/>
    </xf>
    <xf numFmtId="14" fontId="34" fillId="35" borderId="21" xfId="0" applyNumberFormat="1" applyFont="1" applyFill="1" applyBorder="1" applyAlignment="1" applyProtection="1">
      <alignment horizontal="center" vertical="center"/>
      <protection hidden="1"/>
    </xf>
    <xf numFmtId="1" fontId="34" fillId="35" borderId="21" xfId="0" applyNumberFormat="1" applyFont="1" applyFill="1" applyBorder="1" applyAlignment="1" applyProtection="1">
      <alignment horizontal="center" vertical="center"/>
      <protection hidden="1"/>
    </xf>
    <xf numFmtId="14" fontId="34" fillId="35" borderId="22" xfId="0" applyNumberFormat="1" applyFont="1" applyFill="1" applyBorder="1" applyAlignment="1" applyProtection="1">
      <alignment horizontal="center" vertical="center"/>
      <protection hidden="1"/>
    </xf>
    <xf numFmtId="0" fontId="37" fillId="33" borderId="15" xfId="0" applyFont="1" applyFill="1" applyBorder="1" applyAlignment="1" applyProtection="1">
      <alignment horizontal="left" vertical="center"/>
      <protection hidden="1"/>
    </xf>
    <xf numFmtId="0" fontId="37" fillId="33" borderId="16" xfId="0" applyFont="1" applyFill="1" applyBorder="1" applyAlignment="1" applyProtection="1">
      <alignment vertical="center"/>
      <protection hidden="1"/>
    </xf>
    <xf numFmtId="0" fontId="32" fillId="34" borderId="16" xfId="0" applyFont="1" applyFill="1" applyBorder="1" applyAlignment="1" applyProtection="1">
      <alignment vertical="center" wrapText="1"/>
      <protection hidden="1"/>
    </xf>
    <xf numFmtId="0" fontId="37" fillId="33" borderId="17" xfId="0" applyFont="1" applyFill="1" applyBorder="1" applyAlignment="1" applyProtection="1">
      <alignment vertical="center"/>
      <protection hidden="1"/>
    </xf>
    <xf numFmtId="0" fontId="30" fillId="0" borderId="0" xfId="0" applyFont="1" applyFill="1" applyAlignment="1" applyProtection="1">
      <alignment horizontal="center" vertical="center" wrapText="1"/>
      <protection hidden="1"/>
    </xf>
    <xf numFmtId="0" fontId="37" fillId="33" borderId="18" xfId="0" applyFont="1" applyFill="1" applyBorder="1" applyAlignment="1" applyProtection="1">
      <alignment horizontal="left" vertical="center"/>
      <protection hidden="1"/>
    </xf>
    <xf numFmtId="0" fontId="37" fillId="33" borderId="0" xfId="0" applyFont="1" applyFill="1" applyBorder="1" applyAlignment="1" applyProtection="1">
      <alignment vertical="center"/>
      <protection hidden="1"/>
    </xf>
    <xf numFmtId="0" fontId="32" fillId="34" borderId="0" xfId="0" applyFont="1" applyFill="1" applyBorder="1" applyAlignment="1" applyProtection="1">
      <alignment vertical="center" wrapText="1"/>
      <protection hidden="1"/>
    </xf>
    <xf numFmtId="0" fontId="37" fillId="33" borderId="19" xfId="0" applyFont="1" applyFill="1" applyBorder="1" applyAlignment="1" applyProtection="1">
      <alignment vertical="center"/>
      <protection hidden="1"/>
    </xf>
    <xf numFmtId="0" fontId="29" fillId="33" borderId="44" xfId="0" applyFont="1" applyFill="1" applyBorder="1" applyAlignment="1" applyProtection="1">
      <alignment horizontal="left" vertical="center"/>
      <protection hidden="1"/>
    </xf>
    <xf numFmtId="0" fontId="34" fillId="35" borderId="45" xfId="0" applyFont="1" applyFill="1" applyBorder="1" applyAlignment="1" applyProtection="1">
      <alignment vertical="center"/>
      <protection hidden="1"/>
    </xf>
    <xf numFmtId="0" fontId="31" fillId="35" borderId="18" xfId="0" applyFont="1" applyFill="1" applyBorder="1" applyAlignment="1" applyProtection="1">
      <alignment horizontal="center" vertical="center"/>
      <protection hidden="1"/>
    </xf>
    <xf numFmtId="0" fontId="29" fillId="33" borderId="23" xfId="0" applyFont="1" applyFill="1" applyBorder="1" applyAlignment="1" applyProtection="1">
      <alignment horizontal="left" vertical="center"/>
      <protection hidden="1"/>
    </xf>
    <xf numFmtId="0" fontId="34" fillId="35" borderId="40" xfId="0" applyFont="1" applyFill="1" applyBorder="1" applyAlignment="1" applyProtection="1">
      <alignment vertical="center"/>
      <protection hidden="1"/>
    </xf>
    <xf numFmtId="0" fontId="31" fillId="0" borderId="18" xfId="0" applyFont="1" applyFill="1" applyBorder="1" applyAlignment="1" applyProtection="1">
      <alignment horizontal="center" vertical="center"/>
      <protection hidden="1"/>
    </xf>
    <xf numFmtId="0" fontId="34" fillId="39" borderId="40" xfId="0" applyFont="1" applyFill="1" applyBorder="1" applyAlignment="1" applyProtection="1">
      <alignment vertical="center"/>
      <protection hidden="1"/>
    </xf>
    <xf numFmtId="0" fontId="12" fillId="0" borderId="0" xfId="0" applyFont="1" applyFill="1" applyAlignment="1" applyProtection="1">
      <alignment horizontal="center" vertical="center" wrapText="1"/>
      <protection hidden="1"/>
    </xf>
    <xf numFmtId="0" fontId="37" fillId="33" borderId="20" xfId="0" applyFont="1" applyFill="1" applyBorder="1" applyAlignment="1" applyProtection="1">
      <alignment horizontal="left" vertical="center"/>
      <protection hidden="1"/>
    </xf>
    <xf numFmtId="0" fontId="37" fillId="33" borderId="21" xfId="0" applyFont="1" applyFill="1" applyBorder="1" applyAlignment="1" applyProtection="1">
      <alignment vertical="center"/>
      <protection hidden="1"/>
    </xf>
    <xf numFmtId="0" fontId="38" fillId="33" borderId="21" xfId="0" applyFont="1" applyFill="1" applyBorder="1" applyAlignment="1" applyProtection="1">
      <alignment vertical="center"/>
      <protection hidden="1"/>
    </xf>
    <xf numFmtId="0" fontId="32" fillId="34" borderId="21" xfId="0" applyFont="1" applyFill="1" applyBorder="1" applyAlignment="1" applyProtection="1">
      <alignment vertical="center" wrapText="1"/>
      <protection hidden="1"/>
    </xf>
    <xf numFmtId="0" fontId="37" fillId="33" borderId="22" xfId="0" applyFont="1" applyFill="1" applyBorder="1" applyAlignment="1" applyProtection="1">
      <alignment vertical="center"/>
      <protection hidden="1"/>
    </xf>
    <xf numFmtId="0" fontId="31" fillId="0" borderId="20" xfId="0" applyFont="1" applyFill="1" applyBorder="1" applyAlignment="1" applyProtection="1">
      <alignment horizontal="center" vertical="center"/>
      <protection hidden="1"/>
    </xf>
    <xf numFmtId="0" fontId="29" fillId="33" borderId="46" xfId="0" applyFont="1" applyFill="1" applyBorder="1" applyAlignment="1" applyProtection="1">
      <alignment horizontal="left" vertical="center"/>
      <protection hidden="1"/>
    </xf>
    <xf numFmtId="0" fontId="34" fillId="39" borderId="47" xfId="0" applyFont="1" applyFill="1" applyBorder="1" applyAlignment="1" applyProtection="1">
      <alignment vertical="center"/>
      <protection hidden="1"/>
    </xf>
    <xf numFmtId="0" fontId="32" fillId="0" borderId="37" xfId="0" applyFont="1" applyFill="1" applyBorder="1" applyAlignment="1" applyProtection="1">
      <alignment vertical="center"/>
      <protection hidden="1"/>
    </xf>
    <xf numFmtId="0" fontId="32" fillId="0" borderId="0" xfId="0" applyFont="1" applyFill="1" applyAlignment="1" applyProtection="1">
      <alignment vertical="center" wrapText="1"/>
      <protection hidden="1"/>
    </xf>
    <xf numFmtId="0" fontId="30" fillId="0" borderId="0" xfId="0" applyFont="1" applyFill="1" applyBorder="1" applyAlignment="1" applyProtection="1">
      <alignment vertical="center"/>
      <protection hidden="1"/>
    </xf>
    <xf numFmtId="0" fontId="31" fillId="35" borderId="0" xfId="0" applyFont="1" applyFill="1" applyBorder="1" applyAlignment="1" applyProtection="1">
      <alignment horizontal="center" vertical="center"/>
      <protection hidden="1"/>
    </xf>
    <xf numFmtId="0" fontId="34" fillId="38" borderId="0" xfId="0" applyFont="1" applyFill="1" applyBorder="1" applyAlignment="1" applyProtection="1">
      <alignment horizontal="center" vertical="center"/>
      <protection hidden="1"/>
    </xf>
    <xf numFmtId="0" fontId="29" fillId="33" borderId="32" xfId="0" applyFont="1" applyFill="1" applyBorder="1" applyAlignment="1" applyProtection="1">
      <alignment horizontal="center" vertical="center" wrapText="1"/>
      <protection hidden="1"/>
    </xf>
    <xf numFmtId="0" fontId="29" fillId="33" borderId="48" xfId="0" applyFont="1" applyFill="1" applyBorder="1" applyAlignment="1" applyProtection="1">
      <alignment horizontal="center" vertical="center" wrapText="1"/>
      <protection hidden="1"/>
    </xf>
    <xf numFmtId="0" fontId="29" fillId="33" borderId="49" xfId="0" applyFont="1" applyFill="1" applyBorder="1" applyAlignment="1" applyProtection="1">
      <alignment horizontal="center" vertical="center" wrapText="1"/>
      <protection hidden="1"/>
    </xf>
    <xf numFmtId="0" fontId="29" fillId="33" borderId="50" xfId="0" applyFont="1" applyFill="1" applyBorder="1" applyAlignment="1" applyProtection="1">
      <alignment horizontal="center" vertical="center" wrapText="1"/>
      <protection hidden="1"/>
    </xf>
    <xf numFmtId="0" fontId="34" fillId="33" borderId="51" xfId="0" applyFont="1" applyFill="1" applyBorder="1" applyAlignment="1" applyProtection="1">
      <alignment horizontal="center" vertical="center"/>
      <protection hidden="1"/>
    </xf>
    <xf numFmtId="0" fontId="30" fillId="35" borderId="15" xfId="0" applyFont="1" applyFill="1" applyBorder="1" applyAlignment="1" applyProtection="1">
      <alignment horizontal="center" vertical="center"/>
      <protection hidden="1"/>
    </xf>
    <xf numFmtId="0" fontId="30" fillId="35" borderId="16" xfId="0" applyFont="1" applyFill="1" applyBorder="1" applyAlignment="1" applyProtection="1">
      <alignment horizontal="center" vertical="center"/>
      <protection hidden="1"/>
    </xf>
    <xf numFmtId="0" fontId="30" fillId="40" borderId="16" xfId="0" applyFont="1" applyFill="1" applyBorder="1" applyAlignment="1" applyProtection="1">
      <alignment horizontal="center" vertical="center"/>
      <protection hidden="1"/>
    </xf>
    <xf numFmtId="0" fontId="32" fillId="41" borderId="16" xfId="0" applyFont="1" applyFill="1" applyBorder="1" applyAlignment="1" applyProtection="1">
      <alignment vertical="center" wrapText="1"/>
      <protection hidden="1"/>
    </xf>
    <xf numFmtId="0" fontId="32" fillId="41" borderId="17" xfId="0" applyFont="1" applyFill="1" applyBorder="1" applyAlignment="1" applyProtection="1">
      <alignment vertical="center" wrapText="1"/>
      <protection hidden="1"/>
    </xf>
    <xf numFmtId="0" fontId="34" fillId="33" borderId="52" xfId="0" applyFont="1" applyFill="1" applyBorder="1" applyAlignment="1" applyProtection="1">
      <alignment horizontal="center" vertical="center"/>
      <protection hidden="1"/>
    </xf>
    <xf numFmtId="0" fontId="30" fillId="35" borderId="18" xfId="0" applyFont="1" applyFill="1" applyBorder="1" applyAlignment="1" applyProtection="1">
      <alignment horizontal="center" vertical="center"/>
      <protection hidden="1"/>
    </xf>
    <xf numFmtId="0" fontId="30" fillId="35" borderId="0" xfId="0" applyFont="1" applyFill="1" applyBorder="1" applyAlignment="1" applyProtection="1">
      <alignment horizontal="center" vertical="center"/>
      <protection hidden="1"/>
    </xf>
    <xf numFmtId="0" fontId="30" fillId="40" borderId="0" xfId="0" applyFont="1" applyFill="1" applyBorder="1" applyAlignment="1" applyProtection="1">
      <alignment horizontal="center" vertical="center"/>
      <protection hidden="1"/>
    </xf>
    <xf numFmtId="0" fontId="32" fillId="41" borderId="0" xfId="0" applyFont="1" applyFill="1" applyBorder="1" applyAlignment="1" applyProtection="1">
      <alignment vertical="center" wrapText="1"/>
      <protection hidden="1"/>
    </xf>
    <xf numFmtId="0" fontId="32" fillId="41" borderId="19" xfId="0" applyFont="1" applyFill="1" applyBorder="1" applyAlignment="1" applyProtection="1">
      <alignment vertical="center" wrapText="1"/>
      <protection hidden="1"/>
    </xf>
    <xf numFmtId="0" fontId="39" fillId="0" borderId="0" xfId="0" applyFont="1" applyFill="1" applyAlignment="1" applyProtection="1">
      <alignment vertical="center" wrapText="1"/>
      <protection hidden="1"/>
    </xf>
    <xf numFmtId="0" fontId="39" fillId="34" borderId="17" xfId="0" applyFont="1" applyFill="1" applyBorder="1" applyAlignment="1" applyProtection="1">
      <alignment vertical="center" wrapText="1"/>
      <protection hidden="1"/>
    </xf>
    <xf numFmtId="0" fontId="37" fillId="33" borderId="0" xfId="0" applyFont="1" applyFill="1" applyBorder="1" applyAlignment="1" applyProtection="1">
      <alignment horizontal="left" vertical="center"/>
      <protection hidden="1"/>
    </xf>
    <xf numFmtId="0" fontId="39" fillId="34" borderId="19" xfId="0" applyFont="1" applyFill="1" applyBorder="1" applyAlignment="1" applyProtection="1">
      <alignment vertical="center" wrapText="1"/>
      <protection hidden="1"/>
    </xf>
    <xf numFmtId="0" fontId="34" fillId="33" borderId="53" xfId="0" applyFont="1" applyFill="1" applyBorder="1" applyAlignment="1" applyProtection="1">
      <alignment horizontal="center" vertical="center"/>
      <protection hidden="1"/>
    </xf>
    <xf numFmtId="0" fontId="30" fillId="35" borderId="20" xfId="0" applyFont="1" applyFill="1" applyBorder="1" applyAlignment="1" applyProtection="1">
      <alignment horizontal="center" vertical="center"/>
      <protection hidden="1"/>
    </xf>
    <xf numFmtId="0" fontId="30" fillId="35" borderId="21" xfId="0" applyFont="1" applyFill="1" applyBorder="1" applyAlignment="1" applyProtection="1">
      <alignment horizontal="center" vertical="center"/>
      <protection hidden="1"/>
    </xf>
    <xf numFmtId="0" fontId="30" fillId="40" borderId="21" xfId="0" applyFont="1" applyFill="1" applyBorder="1" applyAlignment="1" applyProtection="1">
      <alignment horizontal="center" vertical="center"/>
      <protection hidden="1"/>
    </xf>
    <xf numFmtId="0" fontId="32" fillId="41" borderId="21" xfId="0" applyFont="1" applyFill="1" applyBorder="1" applyAlignment="1" applyProtection="1">
      <alignment vertical="center" wrapText="1"/>
      <protection hidden="1"/>
    </xf>
    <xf numFmtId="0" fontId="32" fillId="41" borderId="22" xfId="0" applyFont="1" applyFill="1" applyBorder="1" applyAlignment="1" applyProtection="1">
      <alignment vertical="center" wrapText="1"/>
      <protection hidden="1"/>
    </xf>
    <xf numFmtId="0" fontId="36" fillId="33" borderId="32" xfId="0" applyFont="1" applyFill="1" applyBorder="1" applyAlignment="1" applyProtection="1">
      <alignment horizontal="center" vertical="center"/>
      <protection hidden="1"/>
    </xf>
    <xf numFmtId="0" fontId="37" fillId="33" borderId="15" xfId="0" applyFont="1" applyFill="1" applyBorder="1" applyAlignment="1" applyProtection="1">
      <alignment horizontal="center" vertical="center" wrapText="1"/>
      <protection hidden="1"/>
    </xf>
    <xf numFmtId="0" fontId="37" fillId="33" borderId="17" xfId="0" applyFont="1" applyFill="1" applyBorder="1" applyAlignment="1" applyProtection="1">
      <alignment horizontal="center" vertical="center" wrapText="1"/>
      <protection hidden="1"/>
    </xf>
    <xf numFmtId="0" fontId="37" fillId="33" borderId="34" xfId="0" applyFont="1" applyFill="1" applyBorder="1" applyAlignment="1" applyProtection="1">
      <alignment horizontal="center" vertical="center" wrapText="1"/>
      <protection hidden="1"/>
    </xf>
    <xf numFmtId="0" fontId="37" fillId="33" borderId="18" xfId="0" applyFont="1" applyFill="1" applyBorder="1" applyAlignment="1" applyProtection="1">
      <alignment horizontal="center" vertical="center" wrapText="1"/>
      <protection hidden="1"/>
    </xf>
    <xf numFmtId="0" fontId="37" fillId="33" borderId="19" xfId="0" applyFont="1" applyFill="1" applyBorder="1" applyAlignment="1" applyProtection="1">
      <alignment horizontal="center" vertical="center" wrapText="1"/>
      <protection hidden="1"/>
    </xf>
    <xf numFmtId="0" fontId="37" fillId="33" borderId="35" xfId="0" applyFont="1" applyFill="1" applyBorder="1" applyAlignment="1" applyProtection="1">
      <alignment horizontal="center" vertical="center" wrapText="1"/>
      <protection hidden="1"/>
    </xf>
    <xf numFmtId="0" fontId="37" fillId="33" borderId="21" xfId="0" applyFont="1" applyFill="1" applyBorder="1" applyAlignment="1" applyProtection="1">
      <alignment horizontal="left" vertical="center"/>
      <protection hidden="1"/>
    </xf>
    <xf numFmtId="0" fontId="32" fillId="34" borderId="22" xfId="0" applyFont="1" applyFill="1" applyBorder="1" applyAlignment="1" applyProtection="1">
      <alignment vertical="center" wrapText="1"/>
      <protection hidden="1"/>
    </xf>
    <xf numFmtId="0" fontId="7" fillId="33" borderId="20" xfId="0" applyFont="1" applyFill="1" applyBorder="1" applyAlignment="1" applyProtection="1">
      <alignment horizontal="center" vertical="center" wrapText="1"/>
      <protection hidden="1"/>
    </xf>
    <xf numFmtId="0" fontId="32" fillId="0" borderId="22" xfId="0" applyFont="1" applyFill="1" applyBorder="1" applyAlignment="1" applyProtection="1">
      <alignment horizontal="center" vertical="center" wrapText="1"/>
      <protection hidden="1"/>
    </xf>
    <xf numFmtId="0" fontId="37" fillId="33" borderId="36" xfId="0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40" fillId="42" borderId="10" xfId="0" applyFont="1" applyFill="1" applyBorder="1" applyAlignment="1" applyProtection="1">
      <alignment horizontal="center" vertical="center" wrapText="1"/>
      <protection hidden="1"/>
    </xf>
    <xf numFmtId="0" fontId="32" fillId="42" borderId="54" xfId="0" applyFont="1" applyFill="1" applyBorder="1" applyAlignment="1" applyProtection="1">
      <alignment vertical="center"/>
      <protection hidden="1"/>
    </xf>
    <xf numFmtId="0" fontId="32" fillId="0" borderId="0" xfId="0" applyFont="1" applyAlignment="1" applyProtection="1">
      <alignment horizontal="center" vertical="center" wrapText="1"/>
      <protection hidden="1"/>
    </xf>
    <xf numFmtId="0" fontId="32" fillId="42" borderId="55" xfId="0" applyFont="1" applyFill="1" applyBorder="1" applyAlignment="1" applyProtection="1">
      <alignment vertical="center"/>
      <protection hidden="1"/>
    </xf>
    <xf numFmtId="0" fontId="34" fillId="33" borderId="56" xfId="0" applyFont="1" applyFill="1" applyBorder="1" applyAlignment="1" applyProtection="1">
      <alignment horizontal="left" vertical="center" wrapText="1"/>
      <protection hidden="1"/>
    </xf>
    <xf numFmtId="0" fontId="34" fillId="33" borderId="57" xfId="0" applyFont="1" applyFill="1" applyBorder="1" applyAlignment="1" applyProtection="1">
      <alignment horizontal="left" vertical="center" wrapText="1"/>
      <protection hidden="1"/>
    </xf>
    <xf numFmtId="0" fontId="34" fillId="33" borderId="58" xfId="0" applyFont="1" applyFill="1" applyBorder="1" applyAlignment="1" applyProtection="1">
      <alignment horizontal="center" vertical="center" wrapText="1"/>
      <protection hidden="1"/>
    </xf>
    <xf numFmtId="0" fontId="34" fillId="33" borderId="59" xfId="0" applyFont="1" applyFill="1" applyBorder="1" applyAlignment="1" applyProtection="1">
      <alignment horizontal="center" vertical="center" wrapText="1"/>
      <protection hidden="1"/>
    </xf>
    <xf numFmtId="0" fontId="32" fillId="0" borderId="59" xfId="0" applyFont="1" applyBorder="1" applyAlignment="1" applyProtection="1">
      <alignment horizontal="center" vertical="center" wrapText="1"/>
      <protection hidden="1"/>
    </xf>
    <xf numFmtId="0" fontId="32" fillId="41" borderId="60" xfId="0" applyFont="1" applyFill="1" applyBorder="1" applyAlignment="1" applyProtection="1">
      <alignment vertical="center" wrapText="1"/>
      <protection hidden="1"/>
    </xf>
    <xf numFmtId="0" fontId="32" fillId="0" borderId="56" xfId="0" applyFont="1" applyBorder="1" applyAlignment="1" applyProtection="1">
      <alignment vertical="center" wrapText="1"/>
      <protection hidden="1"/>
    </xf>
    <xf numFmtId="0" fontId="32" fillId="0" borderId="61" xfId="0" applyFont="1" applyBorder="1" applyAlignment="1" applyProtection="1">
      <alignment vertical="center" wrapText="1"/>
      <protection hidden="1"/>
    </xf>
    <xf numFmtId="0" fontId="32" fillId="0" borderId="62" xfId="0" applyFont="1" applyBorder="1" applyAlignment="1" applyProtection="1">
      <alignment vertical="center" wrapText="1"/>
      <protection hidden="1"/>
    </xf>
    <xf numFmtId="0" fontId="32" fillId="0" borderId="63" xfId="0" applyFont="1" applyBorder="1" applyAlignment="1" applyProtection="1">
      <alignment vertical="center" wrapText="1"/>
      <protection hidden="1"/>
    </xf>
    <xf numFmtId="0" fontId="32" fillId="0" borderId="32" xfId="0" applyFont="1" applyBorder="1" applyAlignment="1" applyProtection="1">
      <alignment horizontal="center" vertical="center" wrapText="1"/>
      <protection hidden="1"/>
    </xf>
    <xf numFmtId="0" fontId="34" fillId="33" borderId="64" xfId="0" applyFont="1" applyFill="1" applyBorder="1" applyAlignment="1" applyProtection="1">
      <alignment horizontal="left" vertical="center" wrapText="1"/>
      <protection hidden="1"/>
    </xf>
    <xf numFmtId="0" fontId="34" fillId="33" borderId="65" xfId="0" applyFont="1" applyFill="1" applyBorder="1" applyAlignment="1" applyProtection="1">
      <alignment horizontal="left" vertical="center" wrapText="1"/>
      <protection hidden="1"/>
    </xf>
    <xf numFmtId="0" fontId="34" fillId="33" borderId="28" xfId="0" applyFont="1" applyFill="1" applyBorder="1" applyAlignment="1" applyProtection="1">
      <alignment horizontal="center" vertical="center" wrapText="1"/>
      <protection hidden="1"/>
    </xf>
    <xf numFmtId="0" fontId="34" fillId="33" borderId="32" xfId="0" applyFont="1" applyFill="1" applyBorder="1" applyAlignment="1" applyProtection="1">
      <alignment horizontal="center" vertical="center" wrapText="1"/>
      <protection hidden="1"/>
    </xf>
    <xf numFmtId="0" fontId="32" fillId="41" borderId="66" xfId="0" applyFont="1" applyFill="1" applyBorder="1" applyAlignment="1" applyProtection="1">
      <alignment vertical="center" wrapText="1"/>
      <protection hidden="1"/>
    </xf>
    <xf numFmtId="0" fontId="32" fillId="0" borderId="64" xfId="0" applyFont="1" applyBorder="1" applyAlignment="1" applyProtection="1">
      <alignment vertical="center" wrapText="1"/>
      <protection hidden="1"/>
    </xf>
    <xf numFmtId="0" fontId="32" fillId="0" borderId="67" xfId="0" applyFont="1" applyBorder="1" applyAlignment="1" applyProtection="1">
      <alignment vertical="center" wrapText="1"/>
      <protection hidden="1"/>
    </xf>
    <xf numFmtId="0" fontId="32" fillId="0" borderId="68" xfId="0" applyFont="1" applyBorder="1" applyAlignment="1" applyProtection="1">
      <alignment vertical="center" wrapText="1"/>
      <protection hidden="1"/>
    </xf>
    <xf numFmtId="0" fontId="32" fillId="0" borderId="27" xfId="0" applyFont="1" applyBorder="1" applyAlignment="1" applyProtection="1">
      <alignment vertical="center" wrapText="1"/>
      <protection hidden="1"/>
    </xf>
    <xf numFmtId="0" fontId="34" fillId="0" borderId="28" xfId="0" applyFont="1" applyFill="1" applyBorder="1" applyAlignment="1" applyProtection="1">
      <alignment horizontal="center" vertical="center" wrapText="1"/>
      <protection hidden="1"/>
    </xf>
    <xf numFmtId="0" fontId="34" fillId="33" borderId="69" xfId="0" applyFont="1" applyFill="1" applyBorder="1" applyAlignment="1" applyProtection="1">
      <alignment horizontal="left" vertical="center" wrapText="1"/>
      <protection hidden="1"/>
    </xf>
    <xf numFmtId="0" fontId="34" fillId="33" borderId="70" xfId="0" applyFont="1" applyFill="1" applyBorder="1" applyAlignment="1" applyProtection="1">
      <alignment horizontal="left" vertical="center" wrapText="1"/>
      <protection hidden="1"/>
    </xf>
    <xf numFmtId="0" fontId="32" fillId="0" borderId="71" xfId="0" applyFont="1" applyFill="1" applyBorder="1" applyAlignment="1" applyProtection="1">
      <alignment horizontal="center" vertical="center" wrapText="1"/>
      <protection hidden="1"/>
    </xf>
    <xf numFmtId="0" fontId="34" fillId="33" borderId="71" xfId="0" applyFont="1" applyFill="1" applyBorder="1" applyAlignment="1" applyProtection="1">
      <alignment horizontal="center" vertical="center" wrapText="1"/>
      <protection hidden="1"/>
    </xf>
    <xf numFmtId="0" fontId="34" fillId="33" borderId="72" xfId="0" applyFont="1" applyFill="1" applyBorder="1" applyAlignment="1" applyProtection="1">
      <alignment horizontal="center" vertical="center" wrapText="1"/>
      <protection hidden="1"/>
    </xf>
    <xf numFmtId="0" fontId="32" fillId="0" borderId="72" xfId="0" applyFont="1" applyBorder="1" applyAlignment="1" applyProtection="1">
      <alignment horizontal="center" vertical="center" wrapText="1"/>
      <protection hidden="1"/>
    </xf>
    <xf numFmtId="0" fontId="32" fillId="41" borderId="73" xfId="0" applyFont="1" applyFill="1" applyBorder="1" applyAlignment="1" applyProtection="1">
      <alignment vertical="center" wrapText="1"/>
      <protection hidden="1"/>
    </xf>
    <xf numFmtId="0" fontId="32" fillId="0" borderId="69" xfId="0" applyFont="1" applyBorder="1" applyAlignment="1" applyProtection="1">
      <alignment vertical="center" wrapText="1"/>
      <protection hidden="1"/>
    </xf>
    <xf numFmtId="0" fontId="32" fillId="0" borderId="74" xfId="0" applyFont="1" applyBorder="1" applyAlignment="1" applyProtection="1">
      <alignment vertical="center" wrapText="1"/>
      <protection hidden="1"/>
    </xf>
    <xf numFmtId="0" fontId="32" fillId="0" borderId="75" xfId="0" applyFont="1" applyBorder="1" applyAlignment="1" applyProtection="1">
      <alignment vertical="center" wrapText="1"/>
      <protection hidden="1"/>
    </xf>
    <xf numFmtId="0" fontId="32" fillId="0" borderId="76" xfId="0" applyFont="1" applyBorder="1" applyAlignment="1" applyProtection="1">
      <alignment vertical="center" wrapText="1"/>
      <protection hidden="1"/>
    </xf>
    <xf numFmtId="0" fontId="40" fillId="42" borderId="77" xfId="0" applyFont="1" applyFill="1" applyBorder="1" applyAlignment="1" applyProtection="1">
      <alignment horizontal="center" vertical="center" wrapText="1"/>
      <protection hidden="1"/>
    </xf>
    <xf numFmtId="0" fontId="2" fillId="0" borderId="78" xfId="0" applyFont="1" applyFill="1" applyBorder="1" applyAlignment="1" applyProtection="1">
      <alignment horizontal="center" vertical="center"/>
      <protection hidden="1"/>
    </xf>
    <xf numFmtId="0" fontId="2" fillId="0" borderId="79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left" vertical="center"/>
      <protection hidden="1"/>
    </xf>
    <xf numFmtId="0" fontId="11" fillId="0" borderId="34" xfId="0" applyFont="1" applyFill="1" applyBorder="1" applyAlignment="1" applyProtection="1">
      <alignment horizontal="center" vertical="center" wrapText="1"/>
      <protection hidden="1"/>
    </xf>
    <xf numFmtId="0" fontId="11" fillId="0" borderId="35" xfId="0" applyFont="1" applyFill="1" applyBorder="1" applyAlignment="1" applyProtection="1">
      <alignment horizontal="center" vertical="center" wrapText="1"/>
      <protection hidden="1"/>
    </xf>
    <xf numFmtId="0" fontId="11" fillId="0" borderId="36" xfId="0" applyFont="1" applyFill="1" applyBorder="1" applyAlignment="1" applyProtection="1">
      <alignment horizontal="center" vertical="center" wrapText="1"/>
      <protection hidden="1"/>
    </xf>
    <xf numFmtId="0" fontId="12" fillId="0" borderId="15" xfId="0" applyFont="1" applyFill="1" applyBorder="1" applyAlignment="1" applyProtection="1">
      <alignment horizontal="center" vertical="center" wrapText="1"/>
      <protection hidden="1"/>
    </xf>
    <xf numFmtId="0" fontId="12" fillId="0" borderId="17" xfId="0" applyFont="1" applyFill="1" applyBorder="1" applyAlignment="1" applyProtection="1">
      <alignment horizontal="center" vertical="center" wrapText="1"/>
      <protection hidden="1"/>
    </xf>
    <xf numFmtId="0" fontId="12" fillId="0" borderId="18" xfId="0" applyFont="1" applyFill="1" applyBorder="1" applyAlignment="1" applyProtection="1">
      <alignment horizontal="center" vertical="center" wrapText="1"/>
      <protection hidden="1"/>
    </xf>
    <xf numFmtId="0" fontId="12" fillId="0" borderId="19" xfId="0" applyFont="1" applyFill="1" applyBorder="1" applyAlignment="1" applyProtection="1">
      <alignment horizontal="center" vertical="center" wrapText="1"/>
      <protection hidden="1"/>
    </xf>
    <xf numFmtId="0" fontId="12" fillId="0" borderId="20" xfId="0" applyFont="1" applyFill="1" applyBorder="1" applyAlignment="1" applyProtection="1">
      <alignment horizontal="center" vertical="center" wrapText="1"/>
      <protection hidden="1"/>
    </xf>
    <xf numFmtId="0" fontId="1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80" xfId="0" applyFont="1" applyFill="1" applyBorder="1" applyAlignment="1" applyProtection="1">
      <alignment horizontal="center" vertical="center"/>
      <protection hidden="1"/>
    </xf>
    <xf numFmtId="0" fontId="17" fillId="35" borderId="31" xfId="0" applyFont="1" applyFill="1" applyBorder="1" applyAlignment="1" applyProtection="1">
      <alignment horizontal="left" vertical="center" wrapText="1"/>
      <protection hidden="1"/>
    </xf>
    <xf numFmtId="0" fontId="17" fillId="35" borderId="81" xfId="0" applyFont="1" applyFill="1" applyBorder="1" applyAlignment="1" applyProtection="1">
      <alignment horizontal="left" vertical="center" wrapText="1"/>
      <protection hidden="1"/>
    </xf>
    <xf numFmtId="0" fontId="17" fillId="35" borderId="33" xfId="0" applyFont="1" applyFill="1" applyBorder="1" applyAlignment="1" applyProtection="1">
      <alignment horizontal="left" vertical="center" wrapText="1"/>
      <protection hidden="1"/>
    </xf>
    <xf numFmtId="0" fontId="14" fillId="35" borderId="0" xfId="0" applyFont="1" applyFill="1" applyBorder="1" applyAlignment="1" applyProtection="1">
      <alignment horizontal="center" vertical="center" wrapText="1"/>
      <protection hidden="1"/>
    </xf>
    <xf numFmtId="0" fontId="14" fillId="39" borderId="0" xfId="0" applyFont="1" applyFill="1" applyBorder="1" applyAlignment="1" applyProtection="1">
      <alignment horizontal="center" vertical="center" wrapText="1"/>
      <protection hidden="1"/>
    </xf>
    <xf numFmtId="0" fontId="29" fillId="0" borderId="78" xfId="0" applyFont="1" applyFill="1" applyBorder="1" applyAlignment="1" applyProtection="1">
      <alignment horizontal="center" vertical="center"/>
      <protection hidden="1"/>
    </xf>
    <xf numFmtId="0" fontId="29" fillId="0" borderId="79" xfId="0" applyFont="1" applyFill="1" applyBorder="1" applyAlignment="1" applyProtection="1">
      <alignment horizontal="center" vertical="center"/>
      <protection hidden="1"/>
    </xf>
    <xf numFmtId="0" fontId="15" fillId="0" borderId="27" xfId="0" applyFont="1" applyFill="1" applyBorder="1" applyAlignment="1" applyProtection="1">
      <alignment horizontal="center" vertical="center"/>
      <protection hidden="1"/>
    </xf>
    <xf numFmtId="0" fontId="15" fillId="0" borderId="28" xfId="0" applyFont="1" applyFill="1" applyBorder="1" applyAlignment="1" applyProtection="1">
      <alignment horizontal="center" vertical="center"/>
      <protection hidden="1"/>
    </xf>
    <xf numFmtId="0" fontId="15" fillId="0" borderId="29" xfId="0" applyFont="1" applyFill="1" applyBorder="1" applyAlignment="1" applyProtection="1">
      <alignment horizontal="center" vertical="center"/>
      <protection hidden="1"/>
    </xf>
    <xf numFmtId="0" fontId="12" fillId="0" borderId="16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21" xfId="0" applyFont="1" applyFill="1" applyBorder="1" applyAlignment="1" applyProtection="1">
      <alignment horizontal="center" vertical="center" wrapText="1"/>
      <protection hidden="1"/>
    </xf>
    <xf numFmtId="0" fontId="37" fillId="33" borderId="15" xfId="0" applyFont="1" applyFill="1" applyBorder="1" applyAlignment="1" applyProtection="1">
      <alignment horizontal="left" vertical="center"/>
      <protection hidden="1"/>
    </xf>
    <xf numFmtId="0" fontId="37" fillId="33" borderId="16" xfId="0" applyFont="1" applyFill="1" applyBorder="1" applyAlignment="1" applyProtection="1">
      <alignment horizontal="left" vertical="center"/>
      <protection hidden="1"/>
    </xf>
    <xf numFmtId="0" fontId="37" fillId="33" borderId="18" xfId="0" applyFont="1" applyFill="1" applyBorder="1" applyAlignment="1" applyProtection="1">
      <alignment horizontal="left" vertical="center"/>
      <protection hidden="1"/>
    </xf>
    <xf numFmtId="0" fontId="37" fillId="33" borderId="0" xfId="0" applyFont="1" applyFill="1" applyBorder="1" applyAlignment="1" applyProtection="1">
      <alignment horizontal="left" vertical="center"/>
      <protection hidden="1"/>
    </xf>
    <xf numFmtId="0" fontId="36" fillId="33" borderId="27" xfId="0" applyFont="1" applyFill="1" applyBorder="1" applyAlignment="1" applyProtection="1">
      <alignment horizontal="center" vertical="center"/>
      <protection hidden="1"/>
    </xf>
    <xf numFmtId="0" fontId="36" fillId="33" borderId="29" xfId="0" applyFont="1" applyFill="1" applyBorder="1" applyAlignment="1" applyProtection="1">
      <alignment horizontal="center" vertical="center"/>
      <protection hidden="1"/>
    </xf>
    <xf numFmtId="0" fontId="40" fillId="42" borderId="78" xfId="0" applyFont="1" applyFill="1" applyBorder="1" applyAlignment="1" applyProtection="1">
      <alignment horizontal="center" vertical="center" wrapText="1"/>
      <protection hidden="1"/>
    </xf>
    <xf numFmtId="0" fontId="40" fillId="42" borderId="11" xfId="0" applyFont="1" applyFill="1" applyBorder="1" applyAlignment="1" applyProtection="1">
      <alignment horizontal="center" vertical="center" wrapText="1"/>
      <protection hidden="1"/>
    </xf>
    <xf numFmtId="0" fontId="40" fillId="42" borderId="80" xfId="0" applyFont="1" applyFill="1" applyBorder="1" applyAlignment="1" applyProtection="1">
      <alignment horizontal="center" vertical="center" wrapText="1"/>
      <protection hidden="1"/>
    </xf>
    <xf numFmtId="0" fontId="40" fillId="42" borderId="79" xfId="0" applyFont="1" applyFill="1" applyBorder="1" applyAlignment="1" applyProtection="1">
      <alignment horizontal="center" vertical="center" wrapText="1"/>
      <protection hidden="1"/>
    </xf>
    <xf numFmtId="0" fontId="32" fillId="0" borderId="10" xfId="0" applyFont="1" applyFill="1" applyBorder="1" applyAlignment="1" applyProtection="1">
      <alignment horizontal="center" vertical="center" wrapText="1"/>
      <protection hidden="1"/>
    </xf>
    <xf numFmtId="0" fontId="32" fillId="0" borderId="12" xfId="0" applyFont="1" applyFill="1" applyBorder="1" applyAlignment="1" applyProtection="1">
      <alignment horizontal="center" vertical="center" wrapText="1"/>
      <protection hidden="1"/>
    </xf>
    <xf numFmtId="0" fontId="32" fillId="34" borderId="82" xfId="0" applyFont="1" applyFill="1" applyBorder="1" applyAlignment="1" applyProtection="1">
      <alignment horizontal="center" vertical="center" wrapText="1"/>
      <protection hidden="1"/>
    </xf>
    <xf numFmtId="0" fontId="32" fillId="34" borderId="83" xfId="0" applyFont="1" applyFill="1" applyBorder="1" applyAlignment="1" applyProtection="1">
      <alignment horizontal="center" vertical="center" wrapText="1"/>
      <protection hidden="1"/>
    </xf>
    <xf numFmtId="0" fontId="32" fillId="34" borderId="10" xfId="0" applyFont="1" applyFill="1" applyBorder="1" applyAlignment="1" applyProtection="1">
      <alignment horizontal="center" vertical="center" wrapText="1"/>
      <protection hidden="1"/>
    </xf>
    <xf numFmtId="0" fontId="32" fillId="34" borderId="12" xfId="0" applyFont="1" applyFill="1" applyBorder="1" applyAlignment="1" applyProtection="1">
      <alignment horizontal="center" vertical="center" wrapText="1"/>
      <protection hidden="1"/>
    </xf>
    <xf numFmtId="0" fontId="32" fillId="34" borderId="84" xfId="0" applyFont="1" applyFill="1" applyBorder="1" applyAlignment="1" applyProtection="1">
      <alignment horizontal="center" vertical="center" wrapText="1"/>
      <protection hidden="1"/>
    </xf>
    <xf numFmtId="0" fontId="40" fillId="43" borderId="10" xfId="0" applyFont="1" applyFill="1" applyBorder="1" applyAlignment="1" applyProtection="1">
      <alignment horizontal="center" vertical="center" wrapText="1"/>
      <protection hidden="1"/>
    </xf>
    <xf numFmtId="0" fontId="40" fillId="43" borderId="11" xfId="0" applyFont="1" applyFill="1" applyBorder="1" applyAlignment="1" applyProtection="1">
      <alignment horizontal="center" vertical="center" wrapText="1"/>
      <protection hidden="1"/>
    </xf>
    <xf numFmtId="0" fontId="40" fillId="43" borderId="12" xfId="0" applyFont="1" applyFill="1" applyBorder="1" applyAlignment="1" applyProtection="1">
      <alignment horizontal="center" vertical="center" wrapText="1"/>
      <protection hidden="1"/>
    </xf>
    <xf numFmtId="0" fontId="40" fillId="43" borderId="24" xfId="0" applyFont="1" applyFill="1" applyBorder="1" applyAlignment="1" applyProtection="1">
      <alignment horizontal="center" vertical="center" wrapText="1"/>
      <protection hidden="1"/>
    </xf>
    <xf numFmtId="0" fontId="40" fillId="43" borderId="25" xfId="0" applyFont="1" applyFill="1" applyBorder="1" applyAlignment="1" applyProtection="1">
      <alignment horizontal="center" vertical="center" wrapText="1"/>
      <protection hidden="1"/>
    </xf>
    <xf numFmtId="0" fontId="40" fillId="43" borderId="26" xfId="0" applyFont="1" applyFill="1" applyBorder="1" applyAlignment="1" applyProtection="1">
      <alignment horizontal="center" vertical="center" wrapText="1"/>
      <protection hidden="1"/>
    </xf>
    <xf numFmtId="0" fontId="40" fillId="42" borderId="13" xfId="0" applyFont="1" applyFill="1" applyBorder="1" applyAlignment="1" applyProtection="1">
      <alignment horizontal="center" vertical="center" wrapText="1"/>
      <protection hidden="1"/>
    </xf>
    <xf numFmtId="0" fontId="40" fillId="42" borderId="24" xfId="0" applyFont="1" applyFill="1" applyBorder="1" applyAlignment="1" applyProtection="1">
      <alignment horizontal="center" vertical="center" wrapText="1"/>
      <protection hidden="1"/>
    </xf>
    <xf numFmtId="0" fontId="32" fillId="34" borderId="13" xfId="0" applyFont="1" applyFill="1" applyBorder="1" applyAlignment="1" applyProtection="1">
      <alignment horizontal="center" vertical="center" wrapText="1"/>
      <protection hidden="1"/>
    </xf>
    <xf numFmtId="0" fontId="32" fillId="34" borderId="14" xfId="0" applyFont="1" applyFill="1" applyBorder="1" applyAlignment="1" applyProtection="1">
      <alignment horizontal="center" vertical="center" wrapText="1"/>
      <protection hidden="1"/>
    </xf>
    <xf numFmtId="0" fontId="32" fillId="34" borderId="19" xfId="0" applyFont="1" applyFill="1" applyBorder="1" applyAlignment="1" applyProtection="1">
      <alignment horizontal="center" vertical="center" wrapText="1"/>
      <protection hidden="1"/>
    </xf>
    <xf numFmtId="0" fontId="32" fillId="34" borderId="85" xfId="0" applyFont="1" applyFill="1" applyBorder="1" applyAlignment="1" applyProtection="1">
      <alignment horizontal="center" vertical="center" wrapText="1"/>
      <protection hidden="1"/>
    </xf>
    <xf numFmtId="0" fontId="32" fillId="34" borderId="86" xfId="0" applyFont="1" applyFill="1" applyBorder="1" applyAlignment="1" applyProtection="1">
      <alignment horizontal="center" vertical="center" wrapText="1"/>
      <protection hidden="1"/>
    </xf>
    <xf numFmtId="0" fontId="29" fillId="33" borderId="24" xfId="0" applyFont="1" applyFill="1" applyBorder="1" applyAlignment="1" applyProtection="1">
      <alignment horizontal="center" vertical="center"/>
      <protection hidden="1"/>
    </xf>
    <xf numFmtId="0" fontId="29" fillId="33" borderId="26" xfId="0" applyFont="1" applyFill="1" applyBorder="1" applyAlignment="1" applyProtection="1">
      <alignment horizontal="center" vertical="center"/>
      <protection hidden="1"/>
    </xf>
    <xf numFmtId="0" fontId="29" fillId="33" borderId="87" xfId="0" applyFont="1" applyFill="1" applyBorder="1" applyAlignment="1" applyProtection="1">
      <alignment horizontal="center" vertical="center"/>
      <protection hidden="1"/>
    </xf>
    <xf numFmtId="0" fontId="29" fillId="33" borderId="88" xfId="0" applyFont="1" applyFill="1" applyBorder="1" applyAlignment="1" applyProtection="1">
      <alignment horizontal="center" vertical="center"/>
      <protection hidden="1"/>
    </xf>
    <xf numFmtId="0" fontId="29" fillId="33" borderId="89" xfId="0" applyFont="1" applyFill="1" applyBorder="1" applyAlignment="1" applyProtection="1">
      <alignment horizontal="center" vertical="center"/>
      <protection hidden="1"/>
    </xf>
    <xf numFmtId="0" fontId="29" fillId="33" borderId="54" xfId="0" applyFont="1" applyFill="1" applyBorder="1" applyAlignment="1" applyProtection="1">
      <alignment horizontal="center" vertical="center"/>
      <protection hidden="1"/>
    </xf>
    <xf numFmtId="0" fontId="29" fillId="33" borderId="55" xfId="0" applyFont="1" applyFill="1" applyBorder="1" applyAlignment="1" applyProtection="1">
      <alignment horizontal="center" vertical="center"/>
      <protection hidden="1"/>
    </xf>
    <xf numFmtId="0" fontId="29" fillId="33" borderId="10" xfId="0" applyFont="1" applyFill="1" applyBorder="1" applyAlignment="1" applyProtection="1">
      <alignment horizontal="center" vertical="center"/>
      <protection hidden="1"/>
    </xf>
    <xf numFmtId="0" fontId="29" fillId="33" borderId="13" xfId="0" applyFont="1" applyFill="1" applyBorder="1" applyAlignment="1" applyProtection="1">
      <alignment horizontal="center" vertical="center"/>
      <protection hidden="1"/>
    </xf>
    <xf numFmtId="0" fontId="29" fillId="33" borderId="11" xfId="0" applyFont="1" applyFill="1" applyBorder="1" applyAlignment="1" applyProtection="1">
      <alignment horizontal="center" vertical="center"/>
      <protection hidden="1"/>
    </xf>
    <xf numFmtId="0" fontId="29" fillId="33" borderId="0" xfId="0" applyFont="1" applyFill="1" applyBorder="1" applyAlignment="1" applyProtection="1">
      <alignment horizontal="center" vertical="center"/>
      <protection hidden="1"/>
    </xf>
    <xf numFmtId="0" fontId="29" fillId="33" borderId="12" xfId="0" applyFont="1" applyFill="1" applyBorder="1" applyAlignment="1" applyProtection="1">
      <alignment horizontal="center" vertical="center"/>
      <protection hidden="1"/>
    </xf>
    <xf numFmtId="0" fontId="29" fillId="33" borderId="14" xfId="0" applyFont="1" applyFill="1" applyBorder="1" applyAlignment="1" applyProtection="1">
      <alignment horizontal="center" vertical="center"/>
      <protection hidden="1"/>
    </xf>
    <xf numFmtId="0" fontId="29" fillId="33" borderId="54" xfId="0" applyFont="1" applyFill="1" applyBorder="1" applyAlignment="1" applyProtection="1">
      <alignment horizontal="center" vertical="center" wrapText="1"/>
      <protection hidden="1"/>
    </xf>
    <xf numFmtId="0" fontId="29" fillId="33" borderId="55" xfId="0" applyFont="1" applyFill="1" applyBorder="1" applyAlignment="1" applyProtection="1">
      <alignment horizontal="center" vertical="center" wrapText="1"/>
      <protection hidden="1"/>
    </xf>
    <xf numFmtId="0" fontId="29" fillId="33" borderId="90" xfId="0" applyFont="1" applyFill="1" applyBorder="1" applyAlignment="1" applyProtection="1">
      <alignment horizontal="center" vertical="center"/>
      <protection hidden="1"/>
    </xf>
    <xf numFmtId="0" fontId="29" fillId="33" borderId="69" xfId="0" applyFont="1" applyFill="1" applyBorder="1" applyAlignment="1" applyProtection="1">
      <alignment horizontal="center" vertical="center"/>
      <protection hidden="1"/>
    </xf>
    <xf numFmtId="0" fontId="29" fillId="33" borderId="84" xfId="0" applyFont="1" applyFill="1" applyBorder="1" applyAlignment="1" applyProtection="1">
      <alignment horizontal="center" vertical="center"/>
      <protection hidden="1"/>
    </xf>
    <xf numFmtId="0" fontId="29" fillId="33" borderId="83" xfId="0" applyFont="1" applyFill="1" applyBorder="1" applyAlignment="1" applyProtection="1">
      <alignment horizontal="center" vertical="center"/>
      <protection hidden="1"/>
    </xf>
    <xf numFmtId="0" fontId="29" fillId="44" borderId="54" xfId="0" applyFont="1" applyFill="1" applyBorder="1" applyAlignment="1" applyProtection="1">
      <alignment horizontal="center" vertical="center" wrapText="1"/>
      <protection hidden="1"/>
    </xf>
    <xf numFmtId="0" fontId="29" fillId="44" borderId="55" xfId="0" applyFont="1" applyFill="1" applyBorder="1" applyAlignment="1" applyProtection="1">
      <alignment horizontal="center" vertical="center" wrapText="1"/>
      <protection hidden="1"/>
    </xf>
    <xf numFmtId="0" fontId="32" fillId="0" borderId="78" xfId="0" applyFont="1" applyBorder="1" applyAlignment="1" applyProtection="1">
      <alignment horizontal="center" vertical="center" wrapText="1"/>
      <protection hidden="1"/>
    </xf>
    <xf numFmtId="0" fontId="32" fillId="0" borderId="79" xfId="0" applyFont="1" applyBorder="1" applyAlignment="1" applyProtection="1">
      <alignment horizontal="center" vertical="center" wrapText="1"/>
      <protection hidden="1"/>
    </xf>
    <xf numFmtId="0" fontId="16" fillId="0" borderId="0" xfId="51" applyProtection="1">
      <alignment/>
      <protection locked="0"/>
    </xf>
    <xf numFmtId="165" fontId="16" fillId="0" borderId="0" xfId="51" applyNumberFormat="1" applyProtection="1">
      <alignment/>
      <protection locked="0"/>
    </xf>
    <xf numFmtId="0" fontId="16" fillId="0" borderId="0" xfId="51" applyAlignment="1" applyProtection="1">
      <alignment horizontal="center"/>
      <protection locked="0"/>
    </xf>
    <xf numFmtId="0" fontId="59" fillId="0" borderId="0" xfId="51" applyFont="1" applyProtection="1">
      <alignment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_résultats_Protocole_Invert_RCS_V4_Fev12travail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P%20DM%20S33%20RA\06101360_COLLIERES_verifi&#233;%20S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Fiche Terrain"/>
      <sheetName val="2-Fiche illustration"/>
      <sheetName val="3-fiche envoi IRSTEA"/>
      <sheetName val="4-Fiche terrain IRSTEA"/>
      <sheetName val="(Ressources)"/>
      <sheetName val="(BASE)"/>
      <sheetName val="Feuil1"/>
      <sheetName val="Feuil2"/>
    </sheetNames>
    <sheetDataSet>
      <sheetData sheetId="0">
        <row r="11">
          <cell r="C11" t="str">
            <v>COLLIERES</v>
          </cell>
          <cell r="I11" t="str">
            <v>06101360</v>
          </cell>
          <cell r="L11">
            <v>42228</v>
          </cell>
        </row>
        <row r="23">
          <cell r="E23">
            <v>849381</v>
          </cell>
          <cell r="H23">
            <v>849260</v>
          </cell>
          <cell r="K23">
            <v>190</v>
          </cell>
        </row>
        <row r="24">
          <cell r="E24">
            <v>6467885</v>
          </cell>
          <cell r="H24">
            <v>6467908</v>
          </cell>
        </row>
        <row r="37">
          <cell r="E37">
            <v>5.5</v>
          </cell>
        </row>
        <row r="38">
          <cell r="E38">
            <v>5.4</v>
          </cell>
        </row>
        <row r="47">
          <cell r="F47">
            <v>1</v>
          </cell>
          <cell r="H47" t="str">
            <v>M</v>
          </cell>
          <cell r="I47">
            <v>1</v>
          </cell>
        </row>
        <row r="49">
          <cell r="F49">
            <v>1</v>
          </cell>
          <cell r="H49" t="str">
            <v>M</v>
          </cell>
          <cell r="I49">
            <v>1</v>
          </cell>
        </row>
        <row r="50">
          <cell r="F50">
            <v>1</v>
          </cell>
          <cell r="H50" t="str">
            <v>M</v>
          </cell>
          <cell r="I50">
            <v>1</v>
          </cell>
        </row>
        <row r="51">
          <cell r="F51">
            <v>52</v>
          </cell>
          <cell r="H51" t="str">
            <v>D</v>
          </cell>
          <cell r="J51">
            <v>2</v>
          </cell>
          <cell r="K51">
            <v>3</v>
          </cell>
        </row>
        <row r="53">
          <cell r="F53">
            <v>1</v>
          </cell>
          <cell r="H53" t="str">
            <v>M</v>
          </cell>
          <cell r="I53">
            <v>1</v>
          </cell>
        </row>
        <row r="56">
          <cell r="F56">
            <v>2</v>
          </cell>
          <cell r="H56" t="str">
            <v>M</v>
          </cell>
        </row>
        <row r="57">
          <cell r="F57">
            <v>3</v>
          </cell>
          <cell r="H57" t="str">
            <v>M</v>
          </cell>
        </row>
        <row r="58">
          <cell r="F58">
            <v>39</v>
          </cell>
          <cell r="H58" t="str">
            <v>D</v>
          </cell>
          <cell r="J58">
            <v>2</v>
          </cell>
          <cell r="K58">
            <v>1</v>
          </cell>
        </row>
      </sheetData>
      <sheetData sheetId="1">
        <row r="147">
          <cell r="B147" t="str">
            <v>S1</v>
          </cell>
          <cell r="E147" t="str">
            <v>N5</v>
          </cell>
          <cell r="G147">
            <v>15</v>
          </cell>
          <cell r="H147" t="str">
            <v>Stable</v>
          </cell>
          <cell r="J147">
            <v>0</v>
          </cell>
        </row>
        <row r="148">
          <cell r="B148" t="str">
            <v>S3</v>
          </cell>
          <cell r="E148" t="str">
            <v>N1</v>
          </cell>
          <cell r="G148">
            <v>20</v>
          </cell>
          <cell r="H148" t="str">
            <v>Stable</v>
          </cell>
          <cell r="J148">
            <v>0</v>
          </cell>
        </row>
        <row r="149">
          <cell r="B149" t="str">
            <v>S28 (branchages)</v>
          </cell>
          <cell r="E149" t="str">
            <v>N3</v>
          </cell>
          <cell r="G149">
            <v>10</v>
          </cell>
          <cell r="H149" t="str">
            <v>Stable</v>
          </cell>
          <cell r="J149">
            <v>0</v>
          </cell>
        </row>
        <row r="150">
          <cell r="B150" t="str">
            <v>S9</v>
          </cell>
          <cell r="E150" t="str">
            <v>N3</v>
          </cell>
          <cell r="G150">
            <v>20</v>
          </cell>
          <cell r="H150" t="str">
            <v>Stable</v>
          </cell>
          <cell r="J150">
            <v>0</v>
          </cell>
        </row>
        <row r="151">
          <cell r="B151" t="str">
            <v>S24</v>
          </cell>
          <cell r="E151" t="str">
            <v>N5</v>
          </cell>
          <cell r="G151">
            <v>25</v>
          </cell>
          <cell r="H151" t="str">
            <v>Stable</v>
          </cell>
          <cell r="J151">
            <v>1</v>
          </cell>
        </row>
        <row r="152">
          <cell r="B152" t="str">
            <v>S24</v>
          </cell>
          <cell r="E152" t="str">
            <v>N3</v>
          </cell>
          <cell r="G152">
            <v>15</v>
          </cell>
          <cell r="H152" t="str">
            <v>Stable</v>
          </cell>
          <cell r="J152">
            <v>1</v>
          </cell>
        </row>
        <row r="153">
          <cell r="B153" t="str">
            <v>S29 (dalle)</v>
          </cell>
          <cell r="E153" t="str">
            <v>N5</v>
          </cell>
          <cell r="G153">
            <v>20</v>
          </cell>
          <cell r="H153" t="str">
            <v>Stable</v>
          </cell>
          <cell r="J153">
            <v>0</v>
          </cell>
        </row>
        <row r="154">
          <cell r="B154" t="str">
            <v>S29 (dalle)</v>
          </cell>
          <cell r="E154" t="str">
            <v>N3</v>
          </cell>
          <cell r="G154">
            <v>15</v>
          </cell>
          <cell r="H154" t="str">
            <v>Stable</v>
          </cell>
          <cell r="J154">
            <v>0</v>
          </cell>
        </row>
        <row r="155">
          <cell r="B155" t="str">
            <v>S24</v>
          </cell>
          <cell r="E155" t="str">
            <v>N6</v>
          </cell>
          <cell r="G155">
            <v>20</v>
          </cell>
          <cell r="H155" t="str">
            <v>Stable</v>
          </cell>
          <cell r="J155">
            <v>1</v>
          </cell>
        </row>
        <row r="156">
          <cell r="B156" t="str">
            <v>S24</v>
          </cell>
          <cell r="E156" t="str">
            <v>N1</v>
          </cell>
          <cell r="G156">
            <v>15</v>
          </cell>
          <cell r="H156" t="str">
            <v>Stable</v>
          </cell>
          <cell r="J156">
            <v>1</v>
          </cell>
        </row>
        <row r="157">
          <cell r="B157" t="str">
            <v>S24</v>
          </cell>
          <cell r="E157" t="str">
            <v>N5</v>
          </cell>
          <cell r="G157">
            <v>25</v>
          </cell>
          <cell r="H157" t="str">
            <v>Stable</v>
          </cell>
          <cell r="J157">
            <v>1</v>
          </cell>
        </row>
        <row r="158">
          <cell r="B158" t="str">
            <v>S29 (dalle)</v>
          </cell>
          <cell r="E158" t="str">
            <v>N6</v>
          </cell>
          <cell r="G158">
            <v>25</v>
          </cell>
          <cell r="H158" t="str">
            <v>Stable</v>
          </cell>
          <cell r="J158">
            <v>0</v>
          </cell>
        </row>
      </sheetData>
      <sheetData sheetId="2">
        <row r="23">
          <cell r="B23" t="str">
            <v>06101360</v>
          </cell>
          <cell r="C23" t="str">
            <v>COLLIERES</v>
          </cell>
          <cell r="D23" t="str">
            <v>RUISSEAU DES COLLIERES A ANNEYRON</v>
          </cell>
          <cell r="O23">
            <v>5.5</v>
          </cell>
        </row>
        <row r="24">
          <cell r="K24">
            <v>849381</v>
          </cell>
          <cell r="L24">
            <v>6467885</v>
          </cell>
          <cell r="M24">
            <v>849260</v>
          </cell>
          <cell r="N24">
            <v>6467908</v>
          </cell>
        </row>
        <row r="39">
          <cell r="D39">
            <v>42228</v>
          </cell>
          <cell r="E39">
            <v>5.4</v>
          </cell>
          <cell r="H39">
            <v>1</v>
          </cell>
          <cell r="I39" t="str">
            <v>M</v>
          </cell>
        </row>
        <row r="40">
          <cell r="H40">
            <v>0</v>
          </cell>
          <cell r="I40" t="str">
            <v/>
          </cell>
        </row>
        <row r="41">
          <cell r="H41">
            <v>1</v>
          </cell>
          <cell r="I41" t="str">
            <v>M</v>
          </cell>
        </row>
        <row r="42">
          <cell r="H42">
            <v>1</v>
          </cell>
          <cell r="I42" t="str">
            <v>M</v>
          </cell>
        </row>
        <row r="43">
          <cell r="H43">
            <v>52</v>
          </cell>
          <cell r="I43" t="str">
            <v>D</v>
          </cell>
        </row>
        <row r="44">
          <cell r="H44">
            <v>0</v>
          </cell>
          <cell r="I44" t="str">
            <v/>
          </cell>
        </row>
        <row r="45">
          <cell r="H45">
            <v>1</v>
          </cell>
          <cell r="I45" t="str">
            <v>M</v>
          </cell>
        </row>
        <row r="46">
          <cell r="H46">
            <v>0</v>
          </cell>
          <cell r="I46" t="str">
            <v/>
          </cell>
        </row>
        <row r="47">
          <cell r="H47">
            <v>0</v>
          </cell>
          <cell r="I47" t="str">
            <v/>
          </cell>
        </row>
        <row r="48">
          <cell r="H48">
            <v>2</v>
          </cell>
          <cell r="I48" t="str">
            <v>M</v>
          </cell>
        </row>
        <row r="49">
          <cell r="H49">
            <v>3</v>
          </cell>
          <cell r="I49" t="str">
            <v>M</v>
          </cell>
        </row>
        <row r="50">
          <cell r="H50">
            <v>39</v>
          </cell>
          <cell r="I50" t="str">
            <v>D</v>
          </cell>
        </row>
        <row r="66">
          <cell r="D66" t="str">
            <v>S1</v>
          </cell>
          <cell r="E66" t="str">
            <v>N5</v>
          </cell>
          <cell r="F66" t="str">
            <v>PhA</v>
          </cell>
          <cell r="G66">
            <v>15</v>
          </cell>
          <cell r="H66">
            <v>0</v>
          </cell>
          <cell r="I66" t="str">
            <v>Stable</v>
          </cell>
        </row>
        <row r="67">
          <cell r="D67" t="str">
            <v>S3</v>
          </cell>
          <cell r="E67" t="str">
            <v>N1</v>
          </cell>
          <cell r="F67" t="str">
            <v>PhA</v>
          </cell>
          <cell r="G67">
            <v>20</v>
          </cell>
          <cell r="H67">
            <v>0</v>
          </cell>
          <cell r="I67" t="str">
            <v>Stable</v>
          </cell>
        </row>
        <row r="68">
          <cell r="D68" t="str">
            <v>S28</v>
          </cell>
          <cell r="E68" t="str">
            <v>N3</v>
          </cell>
          <cell r="F68" t="str">
            <v>PhA</v>
          </cell>
          <cell r="G68">
            <v>10</v>
          </cell>
          <cell r="H68">
            <v>0</v>
          </cell>
          <cell r="I68" t="str">
            <v>Stable</v>
          </cell>
        </row>
        <row r="69">
          <cell r="D69" t="str">
            <v>S9</v>
          </cell>
          <cell r="E69" t="str">
            <v>N3</v>
          </cell>
          <cell r="F69" t="str">
            <v>PhA</v>
          </cell>
          <cell r="G69">
            <v>20</v>
          </cell>
          <cell r="H69">
            <v>0</v>
          </cell>
          <cell r="I69" t="str">
            <v>Stable</v>
          </cell>
        </row>
        <row r="70">
          <cell r="D70" t="str">
            <v>S24</v>
          </cell>
          <cell r="E70" t="str">
            <v>N5</v>
          </cell>
          <cell r="F70" t="str">
            <v>PhB</v>
          </cell>
          <cell r="G70">
            <v>25</v>
          </cell>
          <cell r="H70">
            <v>1</v>
          </cell>
          <cell r="I70" t="str">
            <v>Stable</v>
          </cell>
        </row>
        <row r="71">
          <cell r="D71" t="str">
            <v>S24</v>
          </cell>
          <cell r="E71" t="str">
            <v>N3</v>
          </cell>
          <cell r="F71" t="str">
            <v>PhB</v>
          </cell>
          <cell r="G71">
            <v>15</v>
          </cell>
          <cell r="H71">
            <v>1</v>
          </cell>
          <cell r="I71" t="str">
            <v>Stable</v>
          </cell>
        </row>
        <row r="72">
          <cell r="D72" t="str">
            <v>S29</v>
          </cell>
          <cell r="E72" t="str">
            <v>N5</v>
          </cell>
          <cell r="F72" t="str">
            <v>PhB</v>
          </cell>
          <cell r="G72">
            <v>20</v>
          </cell>
          <cell r="H72">
            <v>0</v>
          </cell>
          <cell r="I72" t="str">
            <v>Stable</v>
          </cell>
        </row>
        <row r="73">
          <cell r="D73" t="str">
            <v>S29</v>
          </cell>
          <cell r="E73" t="str">
            <v>N3</v>
          </cell>
          <cell r="F73" t="str">
            <v>PhB</v>
          </cell>
          <cell r="G73">
            <v>15</v>
          </cell>
          <cell r="H73">
            <v>0</v>
          </cell>
          <cell r="I73" t="str">
            <v>Stable</v>
          </cell>
        </row>
        <row r="74">
          <cell r="D74" t="str">
            <v>S24</v>
          </cell>
          <cell r="E74" t="str">
            <v>N6</v>
          </cell>
          <cell r="F74" t="str">
            <v>PhC</v>
          </cell>
          <cell r="G74">
            <v>20</v>
          </cell>
          <cell r="H74">
            <v>1</v>
          </cell>
          <cell r="I74" t="str">
            <v>Stable</v>
          </cell>
        </row>
        <row r="75">
          <cell r="D75" t="str">
            <v>S24</v>
          </cell>
          <cell r="E75" t="str">
            <v>N1</v>
          </cell>
          <cell r="F75" t="str">
            <v>PhC</v>
          </cell>
          <cell r="G75">
            <v>15</v>
          </cell>
          <cell r="H75">
            <v>1</v>
          </cell>
          <cell r="I75" t="str">
            <v>Stable</v>
          </cell>
        </row>
        <row r="76">
          <cell r="D76" t="str">
            <v>S24</v>
          </cell>
          <cell r="E76" t="str">
            <v>N5</v>
          </cell>
          <cell r="F76" t="str">
            <v>PhC</v>
          </cell>
          <cell r="G76">
            <v>25</v>
          </cell>
          <cell r="H76">
            <v>1</v>
          </cell>
          <cell r="I76" t="str">
            <v>Stable</v>
          </cell>
        </row>
        <row r="77">
          <cell r="D77" t="str">
            <v>S29</v>
          </cell>
          <cell r="E77" t="str">
            <v>N6</v>
          </cell>
          <cell r="F77" t="str">
            <v>PhC</v>
          </cell>
          <cell r="G77">
            <v>25</v>
          </cell>
          <cell r="H77">
            <v>0</v>
          </cell>
          <cell r="I77" t="str">
            <v>Stable</v>
          </cell>
        </row>
      </sheetData>
      <sheetData sheetId="5">
        <row r="1">
          <cell r="A1" t="str">
            <v>Code</v>
          </cell>
          <cell r="B1" t="str">
            <v>Annee</v>
          </cell>
          <cell r="C1" t="str">
            <v>Agence</v>
          </cell>
          <cell r="D1" t="str">
            <v>Bassin</v>
          </cell>
          <cell r="E1" t="str">
            <v>Reseau</v>
          </cell>
          <cell r="F1" t="str">
            <v>Reseau 2</v>
          </cell>
          <cell r="G1" t="str">
            <v>DREAL</v>
          </cell>
          <cell r="H1" t="str">
            <v>Departement</v>
          </cell>
          <cell r="I1" t="str">
            <v>Num_Departement</v>
          </cell>
          <cell r="J1" t="str">
            <v>Commune</v>
          </cell>
          <cell r="K1" t="str">
            <v>INSEE</v>
          </cell>
          <cell r="L1" t="str">
            <v>Altitude</v>
          </cell>
          <cell r="M1" t="str">
            <v>Cours_eau</v>
          </cell>
          <cell r="N1" t="str">
            <v>Type_Irstea</v>
          </cell>
          <cell r="O1" t="str">
            <v>Nom_point</v>
          </cell>
          <cell r="P1" t="str">
            <v>Xpc</v>
          </cell>
          <cell r="Q1" t="str">
            <v>Ypc</v>
          </cell>
          <cell r="R1" t="str">
            <v>Xibg_Am</v>
          </cell>
          <cell r="S1" t="str">
            <v>Yibg_Am</v>
          </cell>
          <cell r="T1" t="str">
            <v>Xibg_Av</v>
          </cell>
          <cell r="U1" t="str">
            <v>Yibg_Av</v>
          </cell>
          <cell r="V1" t="str">
            <v>Xibd</v>
          </cell>
          <cell r="W1" t="str">
            <v>Yibd</v>
          </cell>
          <cell r="X1" t="str">
            <v>IBG</v>
          </cell>
          <cell r="Y1" t="str">
            <v>IBD</v>
          </cell>
        </row>
        <row r="2">
          <cell r="A2" t="str">
            <v>03011080</v>
          </cell>
          <cell r="B2">
            <v>2015</v>
          </cell>
          <cell r="C2" t="str">
            <v>DRIF</v>
          </cell>
          <cell r="E2" t="str">
            <v>RACQ</v>
          </cell>
          <cell r="F2" t="str">
            <v>RACQ</v>
          </cell>
          <cell r="G2" t="str">
            <v>CHAMPAGNE-ARDENNE</v>
          </cell>
          <cell r="H2" t="str">
            <v>Aube</v>
          </cell>
          <cell r="I2" t="str">
            <v>10</v>
          </cell>
          <cell r="J2" t="str">
            <v>BARBUISE</v>
          </cell>
          <cell r="K2">
            <v>10031</v>
          </cell>
          <cell r="M2" t="str">
            <v>Essart, de l' (ru)</v>
          </cell>
          <cell r="O2" t="str">
            <v>LE RU DE L'ESSART A BARBUISE 1</v>
          </cell>
          <cell r="P2">
            <v>743396</v>
          </cell>
          <cell r="Q2">
            <v>6826434</v>
          </cell>
        </row>
        <row r="3">
          <cell r="A3" t="str">
            <v>03011300</v>
          </cell>
          <cell r="B3">
            <v>2015</v>
          </cell>
          <cell r="C3" t="str">
            <v>DRIF</v>
          </cell>
          <cell r="E3" t="str">
            <v>RCS</v>
          </cell>
          <cell r="F3" t="str">
            <v>RCS</v>
          </cell>
          <cell r="G3" t="str">
            <v>CHAMPAGNE-ARDENNE</v>
          </cell>
          <cell r="H3" t="str">
            <v>Marne</v>
          </cell>
          <cell r="I3" t="str">
            <v>51</v>
          </cell>
          <cell r="J3" t="str">
            <v>CONFLANS-SUR-SEINE</v>
          </cell>
          <cell r="K3">
            <v>51162</v>
          </cell>
          <cell r="L3">
            <v>7</v>
          </cell>
          <cell r="M3" t="str">
            <v>seine, la (fleuve)</v>
          </cell>
          <cell r="N3" t="str">
            <v>G9</v>
          </cell>
          <cell r="O3" t="str">
            <v>LA SEINE A CONFLANS-SUR-SEINE 1</v>
          </cell>
          <cell r="P3">
            <v>750207</v>
          </cell>
          <cell r="Q3">
            <v>6827820</v>
          </cell>
        </row>
        <row r="4">
          <cell r="A4" t="str">
            <v>03011390</v>
          </cell>
          <cell r="B4">
            <v>2015</v>
          </cell>
          <cell r="C4" t="str">
            <v>DRIF</v>
          </cell>
          <cell r="E4" t="str">
            <v>RACQ</v>
          </cell>
          <cell r="F4" t="str">
            <v>RACQ</v>
          </cell>
          <cell r="G4" t="str">
            <v>CHAMPAGNE-ARDENNE</v>
          </cell>
          <cell r="H4" t="str">
            <v>Aube</v>
          </cell>
          <cell r="I4" t="str">
            <v>10</v>
          </cell>
          <cell r="J4" t="str">
            <v>CRANCEY</v>
          </cell>
          <cell r="K4">
            <v>10114</v>
          </cell>
          <cell r="L4">
            <v>67</v>
          </cell>
          <cell r="M4" t="str">
            <v>MAZIGNOT, du (ru)</v>
          </cell>
          <cell r="N4" t="str">
            <v>P9</v>
          </cell>
          <cell r="O4" t="str">
            <v>LE RU DU MAZIGNOT A CRANCEY 1</v>
          </cell>
          <cell r="P4">
            <v>747235.64</v>
          </cell>
          <cell r="Q4">
            <v>6824456.06</v>
          </cell>
        </row>
        <row r="5">
          <cell r="A5" t="str">
            <v>03011620</v>
          </cell>
          <cell r="B5">
            <v>2015</v>
          </cell>
          <cell r="C5" t="str">
            <v>DRIF</v>
          </cell>
          <cell r="E5" t="str">
            <v/>
          </cell>
          <cell r="F5" t="str">
            <v/>
          </cell>
          <cell r="G5" t="str">
            <v>CHAMPAGNE-ARDENNE</v>
          </cell>
          <cell r="H5" t="str">
            <v>Aube</v>
          </cell>
          <cell r="I5" t="str">
            <v>10</v>
          </cell>
          <cell r="J5" t="str">
            <v>BARBUISE</v>
          </cell>
          <cell r="K5">
            <v>10031</v>
          </cell>
          <cell r="L5">
            <v>64</v>
          </cell>
          <cell r="M5" t="str">
            <v>noxe, la (riviere)</v>
          </cell>
          <cell r="N5" t="str">
            <v>TP9</v>
          </cell>
          <cell r="O5" t="str">
            <v>LA NOXE A BARBUISE 1</v>
          </cell>
          <cell r="P5">
            <v>742811.7</v>
          </cell>
          <cell r="Q5">
            <v>6827898.45</v>
          </cell>
        </row>
        <row r="6">
          <cell r="A6" t="str">
            <v>03011740</v>
          </cell>
          <cell r="B6">
            <v>2015</v>
          </cell>
          <cell r="C6" t="str">
            <v>DRIF</v>
          </cell>
          <cell r="E6" t="str">
            <v>RACQ</v>
          </cell>
          <cell r="F6" t="str">
            <v>RACQ</v>
          </cell>
          <cell r="G6" t="str">
            <v>ILE-DE-FRANCE</v>
          </cell>
          <cell r="H6" t="str">
            <v>Aube</v>
          </cell>
          <cell r="I6" t="str">
            <v>10</v>
          </cell>
          <cell r="J6" t="str">
            <v>MARIGNY-LE-CHATE</v>
          </cell>
          <cell r="K6">
            <v>21386</v>
          </cell>
          <cell r="M6" t="str">
            <v>MARIGNY-LE-CHATE</v>
          </cell>
          <cell r="O6" t="str">
            <v>LE RU DES TROUS BEAULIEU A MARIGNY-LE-CHATEL 1 </v>
          </cell>
          <cell r="P6">
            <v>753525</v>
          </cell>
          <cell r="Q6">
            <v>6811921</v>
          </cell>
        </row>
        <row r="7">
          <cell r="A7" t="str">
            <v>03011760</v>
          </cell>
          <cell r="B7">
            <v>2015</v>
          </cell>
          <cell r="C7" t="str">
            <v>DRIF</v>
          </cell>
          <cell r="E7" t="str">
            <v>RACQ</v>
          </cell>
          <cell r="F7" t="str">
            <v>RACQ</v>
          </cell>
          <cell r="G7" t="str">
            <v>ILE-DE-FRANCE</v>
          </cell>
          <cell r="H7" t="str">
            <v>Aube</v>
          </cell>
          <cell r="I7" t="str">
            <v>10</v>
          </cell>
          <cell r="J7" t="str">
            <v>SAINT MARTIN DE BOSSENAY</v>
          </cell>
          <cell r="K7">
            <v>2668</v>
          </cell>
          <cell r="M7" t="str">
            <v>Saint Pierre, de (ruisseau)</v>
          </cell>
          <cell r="O7" t="str">
            <v>LE RUISSEAU DE SAINT PIERRE A SAINT MARTIN DE BOSSENAY 1</v>
          </cell>
          <cell r="P7">
            <v>750126</v>
          </cell>
          <cell r="Q7">
            <v>6814984</v>
          </cell>
        </row>
        <row r="8">
          <cell r="A8" t="str">
            <v>03011840</v>
          </cell>
          <cell r="B8">
            <v>2015</v>
          </cell>
          <cell r="C8" t="str">
            <v>DRIF</v>
          </cell>
          <cell r="E8" t="str">
            <v>RCS</v>
          </cell>
          <cell r="F8" t="str">
            <v>RCS</v>
          </cell>
          <cell r="G8" t="str">
            <v>CHAMPAGNE-ARDENNE</v>
          </cell>
          <cell r="H8" t="str">
            <v>Aube</v>
          </cell>
          <cell r="I8" t="str">
            <v>10</v>
          </cell>
          <cell r="J8" t="str">
            <v>FERREUX-QUINCEY</v>
          </cell>
          <cell r="K8">
            <v>10148</v>
          </cell>
          <cell r="M8" t="str">
            <v>ardusson, l' (riviere)</v>
          </cell>
          <cell r="O8" t="str">
            <v>L'ARDUSSON A FERREUX-QUINCEY 2</v>
          </cell>
          <cell r="P8">
            <v>743474</v>
          </cell>
          <cell r="Q8">
            <v>6818592</v>
          </cell>
        </row>
        <row r="9">
          <cell r="A9" t="str">
            <v>03012050</v>
          </cell>
          <cell r="B9">
            <v>2015</v>
          </cell>
          <cell r="C9" t="str">
            <v>DRIF</v>
          </cell>
          <cell r="E9" t="str">
            <v>RACQ</v>
          </cell>
          <cell r="F9" t="str">
            <v>RACQ</v>
          </cell>
          <cell r="G9" t="str">
            <v>CHAMPAGNE-ARDENNE</v>
          </cell>
          <cell r="H9" t="str">
            <v>Aube</v>
          </cell>
          <cell r="I9" t="str">
            <v>10</v>
          </cell>
          <cell r="J9" t="str">
            <v>NOGENT SUR SEINE</v>
          </cell>
          <cell r="K9">
            <v>52353</v>
          </cell>
          <cell r="M9" t="str">
            <v>MECON, de (ru)</v>
          </cell>
          <cell r="O9" t="str">
            <v>LE RU DE MECON A NOGENT SUR SEINE 1</v>
          </cell>
          <cell r="P9">
            <v>736988.6</v>
          </cell>
          <cell r="Q9">
            <v>6820382.71</v>
          </cell>
        </row>
        <row r="10">
          <cell r="A10" t="str">
            <v>03012100</v>
          </cell>
          <cell r="B10">
            <v>2015</v>
          </cell>
          <cell r="C10" t="str">
            <v>DRIF</v>
          </cell>
          <cell r="E10" t="str">
            <v>RCS</v>
          </cell>
          <cell r="F10" t="str">
            <v>RCS</v>
          </cell>
          <cell r="G10" t="str">
            <v>CHAMPAGNE-ARDENNE</v>
          </cell>
          <cell r="H10" t="str">
            <v>Aube</v>
          </cell>
          <cell r="I10" t="str">
            <v>10</v>
          </cell>
          <cell r="J10" t="str">
            <v>LA MOTTE-TILLY</v>
          </cell>
          <cell r="K10">
            <v>67254</v>
          </cell>
          <cell r="L10">
            <v>6</v>
          </cell>
          <cell r="M10" t="str">
            <v>seine, la (fleuve)</v>
          </cell>
          <cell r="O10" t="str">
            <v>LA SEINE A COURCEROY 1</v>
          </cell>
          <cell r="P10">
            <v>732021.47</v>
          </cell>
          <cell r="Q10">
            <v>6819738.02</v>
          </cell>
        </row>
        <row r="11">
          <cell r="A11" t="str">
            <v>03012280</v>
          </cell>
          <cell r="B11">
            <v>2015</v>
          </cell>
          <cell r="C11" t="str">
            <v>DRIF</v>
          </cell>
          <cell r="E11" t="str">
            <v>RACQ</v>
          </cell>
          <cell r="F11" t="str">
            <v>RACQ</v>
          </cell>
          <cell r="G11" t="str">
            <v>CHAMPAGNE-ARDENNE</v>
          </cell>
          <cell r="H11" t="str">
            <v>Aube</v>
          </cell>
          <cell r="I11" t="str">
            <v>10</v>
          </cell>
          <cell r="J11" t="str">
            <v>TRANCAULT</v>
          </cell>
          <cell r="K11">
            <v>10383</v>
          </cell>
          <cell r="M11" t="str">
            <v>ROGNON, le (ruisseau)</v>
          </cell>
          <cell r="O11" t="str">
            <v>LE ROGNON A TRANCAULT 1</v>
          </cell>
          <cell r="P11">
            <v>739673.38</v>
          </cell>
          <cell r="Q11">
            <v>6807619.28</v>
          </cell>
        </row>
        <row r="12">
          <cell r="A12" t="str">
            <v>03012310</v>
          </cell>
          <cell r="B12">
            <v>2015</v>
          </cell>
          <cell r="C12" t="str">
            <v>DRIF</v>
          </cell>
          <cell r="E12" t="str">
            <v>RACQ</v>
          </cell>
          <cell r="F12" t="str">
            <v>RACQ</v>
          </cell>
          <cell r="G12" t="str">
            <v>CHAMPAGNE-ARDENNE</v>
          </cell>
          <cell r="H12" t="str">
            <v>Aube</v>
          </cell>
          <cell r="I12" t="str">
            <v>10</v>
          </cell>
          <cell r="J12" t="str">
            <v>SOLIGNY LES ETANGS</v>
          </cell>
          <cell r="K12">
            <v>63422</v>
          </cell>
          <cell r="M12" t="str">
            <v>CHARMOLLE, de (ru)</v>
          </cell>
          <cell r="O12" t="str">
            <v>LE RU DE CHARMOLLE A SOLIGNY LES ETANGS 1</v>
          </cell>
          <cell r="P12">
            <v>738335</v>
          </cell>
          <cell r="Q12">
            <v>6812388</v>
          </cell>
        </row>
        <row r="13">
          <cell r="A13" t="str">
            <v>03012355</v>
          </cell>
          <cell r="B13">
            <v>2015</v>
          </cell>
          <cell r="C13" t="str">
            <v>DRIF</v>
          </cell>
          <cell r="E13" t="str">
            <v/>
          </cell>
          <cell r="F13" t="str">
            <v/>
          </cell>
          <cell r="G13" t="str">
            <v>CHAMPAGNE-ARDENNE</v>
          </cell>
          <cell r="H13" t="str">
            <v>Aube</v>
          </cell>
          <cell r="I13">
            <v>10</v>
          </cell>
          <cell r="J13" t="str">
            <v>TRAINEL</v>
          </cell>
          <cell r="K13">
            <v>10382</v>
          </cell>
          <cell r="M13" t="str">
            <v>orvin, l' (rivière)</v>
          </cell>
          <cell r="O13" t="str">
            <v>L'ORVIN A TRAINEL 1</v>
          </cell>
          <cell r="P13">
            <v>731286</v>
          </cell>
          <cell r="Q13">
            <v>6812981</v>
          </cell>
        </row>
        <row r="14">
          <cell r="A14" t="str">
            <v>03012380</v>
          </cell>
          <cell r="B14">
            <v>2015</v>
          </cell>
          <cell r="C14" t="str">
            <v>DRIF</v>
          </cell>
          <cell r="E14" t="str">
            <v>RACQ</v>
          </cell>
          <cell r="F14" t="str">
            <v>RACQ</v>
          </cell>
          <cell r="G14" t="str">
            <v>ILE-DE-FRANCE</v>
          </cell>
          <cell r="H14" t="str">
            <v>Aube</v>
          </cell>
          <cell r="I14" t="str">
            <v>10</v>
          </cell>
          <cell r="J14" t="str">
            <v>GUMERY</v>
          </cell>
          <cell r="K14">
            <v>10169</v>
          </cell>
          <cell r="M14" t="str">
            <v>Fontenay, de (ru)</v>
          </cell>
          <cell r="O14" t="str">
            <v>LE RU DE FONTENAY A GUMERY 1</v>
          </cell>
          <cell r="P14">
            <v>730701</v>
          </cell>
          <cell r="Q14">
            <v>6816720</v>
          </cell>
        </row>
        <row r="15">
          <cell r="A15" t="str">
            <v>03012450</v>
          </cell>
          <cell r="B15">
            <v>2015</v>
          </cell>
          <cell r="C15" t="str">
            <v>DRIF</v>
          </cell>
          <cell r="E15" t="str">
            <v>RACQ</v>
          </cell>
          <cell r="F15" t="str">
            <v>RACQ</v>
          </cell>
          <cell r="G15" t="str">
            <v>ILE-DE-FRANCE</v>
          </cell>
          <cell r="H15" t="str">
            <v>Seine &amp; Marne</v>
          </cell>
          <cell r="I15">
            <v>77</v>
          </cell>
          <cell r="J15" t="str">
            <v>VILLIERS SUR SEINE</v>
          </cell>
          <cell r="K15">
            <v>86292</v>
          </cell>
          <cell r="L15">
            <v>63</v>
          </cell>
          <cell r="M15" t="str">
            <v>Vieille Seine</v>
          </cell>
          <cell r="O15" t="str">
            <v>LA VIEILLE SEINE À VILLIERS SUR SEINE 1</v>
          </cell>
          <cell r="P15">
            <v>727297</v>
          </cell>
          <cell r="Q15">
            <v>6819614</v>
          </cell>
        </row>
        <row r="16">
          <cell r="A16" t="str">
            <v>03012660</v>
          </cell>
          <cell r="B16">
            <v>2015</v>
          </cell>
          <cell r="C16" t="str">
            <v>DRIF</v>
          </cell>
          <cell r="E16" t="str">
            <v>RACQ</v>
          </cell>
          <cell r="F16" t="str">
            <v>RACQ</v>
          </cell>
          <cell r="G16" t="str">
            <v>ILE-DE-FRANCE</v>
          </cell>
          <cell r="H16" t="str">
            <v>Seine &amp; Marne</v>
          </cell>
          <cell r="I16">
            <v>77</v>
          </cell>
          <cell r="J16" t="str">
            <v>GRISY SUR SEINE</v>
          </cell>
          <cell r="K16">
            <v>82075</v>
          </cell>
          <cell r="L16">
            <v>53</v>
          </cell>
          <cell r="M16" t="str">
            <v>moulin hauts champs, du (cours d'eau)</v>
          </cell>
          <cell r="O16" t="str">
            <v>LE RU DU MOULIN HAUTS CHAMPS À GRISY SUR SEINE 1</v>
          </cell>
          <cell r="P16">
            <v>725160</v>
          </cell>
          <cell r="Q16">
            <v>6816204</v>
          </cell>
        </row>
        <row r="17">
          <cell r="A17" t="str">
            <v>03012680</v>
          </cell>
          <cell r="B17">
            <v>2015</v>
          </cell>
          <cell r="C17" t="str">
            <v>DRIF</v>
          </cell>
          <cell r="E17" t="str">
            <v>RACQ</v>
          </cell>
          <cell r="F17" t="str">
            <v>RACQ</v>
          </cell>
          <cell r="G17" t="str">
            <v>ILE-DE-FRANCE</v>
          </cell>
          <cell r="H17" t="str">
            <v>Seine &amp; Marne</v>
          </cell>
          <cell r="I17">
            <v>77</v>
          </cell>
          <cell r="J17" t="str">
            <v>PASSY SUR SEINE</v>
          </cell>
          <cell r="K17">
            <v>89291</v>
          </cell>
          <cell r="M17" t="str">
            <v>Toussacq, de (cours d'eau)</v>
          </cell>
          <cell r="O17" t="str">
            <v>LE RU DE TOUSSACQ A PASSY SUR SEINE 1</v>
          </cell>
          <cell r="P17">
            <v>724496</v>
          </cell>
          <cell r="Q17">
            <v>6813832</v>
          </cell>
        </row>
        <row r="18">
          <cell r="A18" t="str">
            <v>03012710</v>
          </cell>
          <cell r="B18">
            <v>2015</v>
          </cell>
          <cell r="C18" t="str">
            <v>DRIF</v>
          </cell>
          <cell r="E18" t="str">
            <v>RACQ</v>
          </cell>
          <cell r="F18" t="str">
            <v>RACQ</v>
          </cell>
          <cell r="G18" t="str">
            <v>ILE-DE-FRANCE</v>
          </cell>
          <cell r="H18" t="str">
            <v>Seine &amp; Marne</v>
          </cell>
          <cell r="I18">
            <v>77</v>
          </cell>
          <cell r="J18" t="str">
            <v>VILLENAUXE LA PETITE</v>
          </cell>
          <cell r="K18">
            <v>4241</v>
          </cell>
          <cell r="L18">
            <v>65</v>
          </cell>
          <cell r="M18" t="str">
            <v>Villenauxe, de (ru)</v>
          </cell>
          <cell r="O18" t="str">
            <v>LE RU DE VILLENAUXE A  VILLENAUXE LA PETITE 1</v>
          </cell>
          <cell r="P18">
            <v>722654</v>
          </cell>
          <cell r="Q18">
            <v>6812298</v>
          </cell>
        </row>
        <row r="19">
          <cell r="A19" t="str">
            <v>03013212</v>
          </cell>
          <cell r="B19">
            <v>2015</v>
          </cell>
          <cell r="C19" t="str">
            <v>DRIF</v>
          </cell>
          <cell r="E19" t="str">
            <v>RACQ</v>
          </cell>
          <cell r="F19" t="str">
            <v>RACQ</v>
          </cell>
          <cell r="G19" t="str">
            <v>ILE-DE-FRANCE</v>
          </cell>
          <cell r="H19" t="str">
            <v>Seine &amp; Marne</v>
          </cell>
          <cell r="I19">
            <v>77</v>
          </cell>
          <cell r="J19" t="str">
            <v>ROUILLY</v>
          </cell>
          <cell r="K19">
            <v>77391</v>
          </cell>
          <cell r="M19" t="str">
            <v>Durteint</v>
          </cell>
          <cell r="O19" t="str">
            <v>LE DURTEINT A ROUILLY 1</v>
          </cell>
          <cell r="P19">
            <v>720821</v>
          </cell>
          <cell r="Q19">
            <v>6831338</v>
          </cell>
        </row>
        <row r="20">
          <cell r="A20" t="str">
            <v>03013290</v>
          </cell>
          <cell r="B20">
            <v>2015</v>
          </cell>
          <cell r="C20" t="str">
            <v>DRIF</v>
          </cell>
          <cell r="E20" t="str">
            <v/>
          </cell>
          <cell r="F20" t="str">
            <v/>
          </cell>
          <cell r="G20" t="str">
            <v>ILE-DE-FRANCE</v>
          </cell>
          <cell r="H20" t="str">
            <v>Seine &amp; Marne</v>
          </cell>
          <cell r="I20" t="str">
            <v>77</v>
          </cell>
          <cell r="J20" t="str">
            <v>LONGUEVILLE</v>
          </cell>
          <cell r="K20">
            <v>77260</v>
          </cell>
          <cell r="M20" t="str">
            <v>dragon, de (ru)</v>
          </cell>
          <cell r="O20" t="str">
            <v>LE RU DU DRAGON A LONGUEVILLE 1</v>
          </cell>
          <cell r="P20">
            <v>717151</v>
          </cell>
          <cell r="Q20">
            <v>6825178.31</v>
          </cell>
        </row>
        <row r="21">
          <cell r="A21" t="str">
            <v>03013300</v>
          </cell>
          <cell r="B21">
            <v>2015</v>
          </cell>
          <cell r="C21" t="str">
            <v>DRIF</v>
          </cell>
          <cell r="E21" t="str">
            <v>RCS</v>
          </cell>
          <cell r="F21" t="str">
            <v>RCS</v>
          </cell>
          <cell r="G21" t="str">
            <v>ILE-DE-FRANCE</v>
          </cell>
          <cell r="H21" t="str">
            <v>Seine &amp; Marne</v>
          </cell>
          <cell r="I21" t="str">
            <v>77</v>
          </cell>
          <cell r="J21" t="str">
            <v>JUTIGNY</v>
          </cell>
          <cell r="K21">
            <v>77242</v>
          </cell>
          <cell r="L21">
            <v>64</v>
          </cell>
          <cell r="M21" t="str">
            <v>voulzie, la (riviere)</v>
          </cell>
          <cell r="N21" t="str">
            <v>TP9</v>
          </cell>
          <cell r="O21" t="str">
            <v>LA VOULZIE A JUTIGNY 1</v>
          </cell>
          <cell r="P21">
            <v>717399.36</v>
          </cell>
          <cell r="Q21">
            <v>6820778.44</v>
          </cell>
        </row>
        <row r="22">
          <cell r="A22" t="str">
            <v>03013345</v>
          </cell>
          <cell r="B22">
            <v>2015</v>
          </cell>
          <cell r="C22" t="str">
            <v>DRIF</v>
          </cell>
          <cell r="E22" t="str">
            <v/>
          </cell>
          <cell r="F22" t="str">
            <v/>
          </cell>
          <cell r="G22" t="str">
            <v>ILE-DE-FRANCE</v>
          </cell>
          <cell r="H22" t="str">
            <v>Seine &amp; Marne</v>
          </cell>
          <cell r="I22" t="str">
            <v>77</v>
          </cell>
          <cell r="J22" t="str">
            <v>CHALMAISON</v>
          </cell>
          <cell r="K22">
            <v>77076</v>
          </cell>
          <cell r="M22" t="str">
            <v>meances, des (ruisseau)</v>
          </cell>
          <cell r="O22" t="str">
            <v>LE RUISSEAU DES MÉANCES A CHALMAISON 1</v>
          </cell>
          <cell r="P22">
            <v>717636</v>
          </cell>
          <cell r="Q22">
            <v>6820622</v>
          </cell>
        </row>
        <row r="23">
          <cell r="A23" t="str">
            <v>03013372</v>
          </cell>
          <cell r="B23">
            <v>2015</v>
          </cell>
          <cell r="C23" t="str">
            <v>DRIF</v>
          </cell>
          <cell r="E23" t="str">
            <v>RACQ</v>
          </cell>
          <cell r="F23" t="str">
            <v>RACQ</v>
          </cell>
          <cell r="G23" t="str">
            <v>ILE-DE-FRANCE</v>
          </cell>
          <cell r="H23" t="str">
            <v>Seine &amp; Marne</v>
          </cell>
          <cell r="I23">
            <v>77</v>
          </cell>
          <cell r="J23" t="str">
            <v>GOUAIX</v>
          </cell>
          <cell r="K23">
            <v>77208</v>
          </cell>
          <cell r="M23" t="str">
            <v>Hermé</v>
          </cell>
          <cell r="O23" t="str">
            <v>GRANDE NOUE D'HERMÉ A GOUAIX 1</v>
          </cell>
          <cell r="P23">
            <v>721913.5</v>
          </cell>
          <cell r="Q23">
            <v>6817563</v>
          </cell>
        </row>
        <row r="24">
          <cell r="A24" t="str">
            <v>03013550</v>
          </cell>
          <cell r="B24">
            <v>2015</v>
          </cell>
          <cell r="C24" t="str">
            <v>DRIF</v>
          </cell>
          <cell r="E24" t="str">
            <v>RACQ</v>
          </cell>
          <cell r="F24" t="str">
            <v>RACQ</v>
          </cell>
          <cell r="G24" t="str">
            <v>ILE-DE-FRANCE</v>
          </cell>
          <cell r="H24" t="str">
            <v>Seine &amp; Marne</v>
          </cell>
          <cell r="I24">
            <v>77</v>
          </cell>
          <cell r="J24" t="str">
            <v>VILLIERS SUR SEINE</v>
          </cell>
          <cell r="K24">
            <v>86292</v>
          </cell>
          <cell r="M24" t="str">
            <v>Planchotte, de la (ru)</v>
          </cell>
          <cell r="O24" t="str">
            <v>LE RU DE LA PLANCHOTTE A VILLIERS SUR SEINE 1</v>
          </cell>
          <cell r="P24">
            <v>726893</v>
          </cell>
          <cell r="Q24">
            <v>6817149</v>
          </cell>
        </row>
        <row r="25">
          <cell r="A25" t="str">
            <v>03013615</v>
          </cell>
          <cell r="B25">
            <v>2015</v>
          </cell>
          <cell r="C25" t="str">
            <v>DRIF</v>
          </cell>
          <cell r="E25" t="str">
            <v>RACQ</v>
          </cell>
          <cell r="F25" t="str">
            <v>RACQ</v>
          </cell>
          <cell r="G25" t="str">
            <v>ILE-DE-FRANCE</v>
          </cell>
          <cell r="H25" t="str">
            <v>Seine &amp; Marne</v>
          </cell>
          <cell r="I25">
            <v>77</v>
          </cell>
          <cell r="J25" t="str">
            <v>GURCY LE CHÂTEL</v>
          </cell>
          <cell r="K25">
            <v>16162</v>
          </cell>
          <cell r="M25" t="str">
            <v>bilbaudrie, de la (ru)</v>
          </cell>
          <cell r="O25" t="str">
            <v>LE RU DE LA BILBAUDRIE À GURCY LE CHÂTEL 1</v>
          </cell>
          <cell r="P25">
            <v>707543</v>
          </cell>
          <cell r="Q25">
            <v>6819779</v>
          </cell>
        </row>
        <row r="26">
          <cell r="A26" t="str">
            <v>03013660</v>
          </cell>
          <cell r="B26">
            <v>2015</v>
          </cell>
          <cell r="C26" t="str">
            <v>DRIF</v>
          </cell>
          <cell r="E26" t="str">
            <v>RCS</v>
          </cell>
          <cell r="F26" t="str">
            <v>RCS</v>
          </cell>
          <cell r="G26" t="str">
            <v>ILE-DE-FRANCE</v>
          </cell>
          <cell r="H26" t="str">
            <v>Seine &amp; Marne</v>
          </cell>
          <cell r="I26" t="str">
            <v>77</v>
          </cell>
          <cell r="J26" t="str">
            <v>VIMPELLES</v>
          </cell>
          <cell r="K26">
            <v>77524</v>
          </cell>
          <cell r="L26">
            <v>55</v>
          </cell>
          <cell r="M26" t="str">
            <v>auxence, l' (riviere)</v>
          </cell>
          <cell r="N26" t="str">
            <v>TP9</v>
          </cell>
          <cell r="O26" t="str">
            <v>L'AUXENCE A VIMPELLES 2</v>
          </cell>
          <cell r="P26">
            <v>712822</v>
          </cell>
          <cell r="Q26">
            <v>6815641.66</v>
          </cell>
        </row>
        <row r="27">
          <cell r="A27" t="str">
            <v>03013677</v>
          </cell>
          <cell r="B27">
            <v>2015</v>
          </cell>
          <cell r="C27" t="str">
            <v>DRIF</v>
          </cell>
          <cell r="E27" t="str">
            <v/>
          </cell>
          <cell r="F27" t="str">
            <v/>
          </cell>
          <cell r="G27" t="str">
            <v>ILE-DE-FRANCE</v>
          </cell>
          <cell r="H27" t="str">
            <v>Seine &amp; Marne</v>
          </cell>
          <cell r="I27" t="str">
            <v>77</v>
          </cell>
          <cell r="J27" t="str">
            <v>THENISY</v>
          </cell>
          <cell r="K27">
            <v>77461</v>
          </cell>
          <cell r="M27" t="str">
            <v>auxence, l' (riviere)</v>
          </cell>
          <cell r="O27" t="str">
            <v>L'AUXENCE A THENISY 1</v>
          </cell>
          <cell r="P27">
            <v>713356.44</v>
          </cell>
          <cell r="Q27">
            <v>6820212.54</v>
          </cell>
        </row>
        <row r="28">
          <cell r="A28" t="str">
            <v>03013705</v>
          </cell>
          <cell r="B28">
            <v>2015</v>
          </cell>
          <cell r="C28" t="str">
            <v>DRIF</v>
          </cell>
          <cell r="E28" t="str">
            <v>RACQ</v>
          </cell>
          <cell r="F28" t="str">
            <v>RACQ</v>
          </cell>
          <cell r="G28" t="str">
            <v>ILE-DE-FRANCE</v>
          </cell>
          <cell r="H28" t="str">
            <v>Seine &amp; Marne</v>
          </cell>
          <cell r="I28" t="str">
            <v>77</v>
          </cell>
          <cell r="J28" t="str">
            <v>EGLIGNY</v>
          </cell>
          <cell r="K28">
            <v>19073</v>
          </cell>
          <cell r="M28" t="str">
            <v>Sucy, de (ru)</v>
          </cell>
          <cell r="O28" t="str">
            <v>LE RU DE SUCY A EGLIGNY 2</v>
          </cell>
          <cell r="P28">
            <v>708411</v>
          </cell>
          <cell r="Q28">
            <v>6813000</v>
          </cell>
        </row>
        <row r="29">
          <cell r="A29" t="str">
            <v>03013740</v>
          </cell>
          <cell r="B29">
            <v>2015</v>
          </cell>
          <cell r="C29" t="str">
            <v>DRIF</v>
          </cell>
          <cell r="E29" t="str">
            <v>RACQ</v>
          </cell>
          <cell r="F29" t="str">
            <v>RACQ</v>
          </cell>
          <cell r="G29" t="str">
            <v>ILE-DE-FRANCE</v>
          </cell>
          <cell r="H29" t="str">
            <v>Seine &amp; Marne</v>
          </cell>
          <cell r="I29" t="str">
            <v>77</v>
          </cell>
          <cell r="J29" t="str">
            <v>CHATENAY-SUR-SEINE</v>
          </cell>
          <cell r="K29">
            <v>77101</v>
          </cell>
          <cell r="M29" t="str">
            <v>Suby, de (ru)</v>
          </cell>
          <cell r="O29" t="str">
            <v>LE RU DE SUBY A CHATENAY-SUR-SEINE 1</v>
          </cell>
          <cell r="P29">
            <v>707094</v>
          </cell>
          <cell r="Q29">
            <v>6813710</v>
          </cell>
        </row>
        <row r="30">
          <cell r="A30" t="str">
            <v>03013930</v>
          </cell>
          <cell r="B30">
            <v>2015</v>
          </cell>
          <cell r="C30" t="str">
            <v>DRIF</v>
          </cell>
          <cell r="E30" t="str">
            <v>RACQ</v>
          </cell>
          <cell r="F30" t="str">
            <v>RACQ</v>
          </cell>
          <cell r="G30" t="str">
            <v>ILE-DE-FRANCE</v>
          </cell>
          <cell r="H30" t="str">
            <v>Seine &amp; Marne</v>
          </cell>
          <cell r="I30">
            <v>77</v>
          </cell>
          <cell r="J30" t="str">
            <v>ST GERMAIN LAVAL</v>
          </cell>
          <cell r="K30">
            <v>22338</v>
          </cell>
          <cell r="M30" t="str">
            <v>Etang</v>
          </cell>
          <cell r="O30" t="str">
            <v>LE RU DE L'ÉTANG A SAINT-GERMAIN-LAVAL 1</v>
          </cell>
          <cell r="P30">
            <v>699465</v>
          </cell>
          <cell r="Q30">
            <v>6811043</v>
          </cell>
        </row>
        <row r="31">
          <cell r="A31" t="str">
            <v>03014000</v>
          </cell>
          <cell r="B31">
            <v>2015</v>
          </cell>
          <cell r="C31" t="str">
            <v>DRIF</v>
          </cell>
          <cell r="E31" t="str">
            <v>RCS</v>
          </cell>
          <cell r="F31" t="str">
            <v>RCS</v>
          </cell>
          <cell r="G31" t="str">
            <v>ILE-DE-FRANCE</v>
          </cell>
          <cell r="H31" t="str">
            <v>Seine &amp; Marne</v>
          </cell>
          <cell r="I31" t="str">
            <v>77</v>
          </cell>
          <cell r="J31" t="str">
            <v>MONTEREAU FAULT YONNE</v>
          </cell>
          <cell r="K31">
            <v>45213</v>
          </cell>
          <cell r="L31">
            <v>49</v>
          </cell>
          <cell r="M31" t="str">
            <v>seine, la (fleuve)</v>
          </cell>
          <cell r="O31" t="str">
            <v>LA SEINE A MONTEREAU-FAULT-YONNE 1</v>
          </cell>
          <cell r="P31">
            <v>697013</v>
          </cell>
          <cell r="Q31">
            <v>6809837</v>
          </cell>
        </row>
        <row r="32">
          <cell r="A32" t="str">
            <v>03046200</v>
          </cell>
          <cell r="B32">
            <v>2015</v>
          </cell>
          <cell r="C32" t="str">
            <v>DRIF</v>
          </cell>
          <cell r="E32" t="str">
            <v/>
          </cell>
          <cell r="F32" t="str">
            <v/>
          </cell>
          <cell r="G32" t="str">
            <v>ILE-DE-FRANCE</v>
          </cell>
          <cell r="H32" t="str">
            <v>Seine &amp; Marne</v>
          </cell>
          <cell r="I32" t="str">
            <v>77</v>
          </cell>
          <cell r="J32" t="str">
            <v>FONTAINE-LE-PORT</v>
          </cell>
          <cell r="K32">
            <v>77188</v>
          </cell>
          <cell r="L32">
            <v>71</v>
          </cell>
          <cell r="M32" t="str">
            <v>vallee javot, de la (ru)</v>
          </cell>
          <cell r="N32" t="str">
            <v>TP9</v>
          </cell>
          <cell r="O32" t="str">
            <v>LE RU DE LA VALLEE JAVOT A FONTAINE-LE-PORT 1</v>
          </cell>
          <cell r="P32">
            <v>683846.86</v>
          </cell>
          <cell r="Q32">
            <v>6817546.21</v>
          </cell>
        </row>
        <row r="33">
          <cell r="A33" t="str">
            <v>03047445</v>
          </cell>
          <cell r="B33">
            <v>2015</v>
          </cell>
          <cell r="C33" t="str">
            <v>DRIF</v>
          </cell>
          <cell r="E33" t="str">
            <v>RCS</v>
          </cell>
          <cell r="F33" t="str">
            <v>RCS</v>
          </cell>
          <cell r="G33" t="str">
            <v>ILE-DE-FRANCE</v>
          </cell>
          <cell r="H33" t="str">
            <v>Essonne</v>
          </cell>
          <cell r="I33" t="str">
            <v>91</v>
          </cell>
          <cell r="J33" t="str">
            <v>ONCY SUR ECOLE</v>
          </cell>
          <cell r="K33">
            <v>88337</v>
          </cell>
          <cell r="L33">
            <v>7</v>
          </cell>
          <cell r="M33" t="str">
            <v>ecole, l' (riviere)</v>
          </cell>
          <cell r="N33" t="str">
            <v>P9</v>
          </cell>
          <cell r="O33" t="str">
            <v>L'ÉCOLE A ONCY-SUR-ECOLE 1</v>
          </cell>
          <cell r="P33">
            <v>661459.97</v>
          </cell>
          <cell r="Q33">
            <v>6809760.03</v>
          </cell>
        </row>
        <row r="34">
          <cell r="A34" t="str">
            <v>03047627</v>
          </cell>
          <cell r="B34">
            <v>2015</v>
          </cell>
          <cell r="C34" t="str">
            <v>DRIF</v>
          </cell>
          <cell r="E34" t="str">
            <v>RACQ</v>
          </cell>
          <cell r="F34" t="str">
            <v>RACQ</v>
          </cell>
          <cell r="G34" t="str">
            <v>ILE-DE-FRANCE</v>
          </cell>
          <cell r="H34" t="str">
            <v>Seine &amp; Marne</v>
          </cell>
          <cell r="I34">
            <v>77</v>
          </cell>
          <cell r="J34" t="str">
            <v>PERTHES</v>
          </cell>
          <cell r="K34">
            <v>80621</v>
          </cell>
          <cell r="M34" t="str">
            <v>Rebais, de (ru)</v>
          </cell>
          <cell r="O34" t="str">
            <v>LE RU DE REBAIS A PERTHES 1</v>
          </cell>
          <cell r="P34">
            <v>664609</v>
          </cell>
          <cell r="Q34">
            <v>6819739</v>
          </cell>
        </row>
        <row r="35">
          <cell r="A35" t="str">
            <v>03047680</v>
          </cell>
          <cell r="B35">
            <v>2015</v>
          </cell>
          <cell r="C35" t="str">
            <v>DRIF</v>
          </cell>
          <cell r="E35" t="str">
            <v/>
          </cell>
          <cell r="F35" t="str">
            <v/>
          </cell>
          <cell r="G35" t="str">
            <v>ILE-DE-FRANCE</v>
          </cell>
          <cell r="H35" t="str">
            <v>Seine &amp; Marne</v>
          </cell>
          <cell r="I35" t="str">
            <v>77</v>
          </cell>
          <cell r="J35" t="str">
            <v>PRINGY</v>
          </cell>
          <cell r="K35">
            <v>77378</v>
          </cell>
          <cell r="M35" t="str">
            <v>ecole, l' (riviere)</v>
          </cell>
          <cell r="O35" t="str">
            <v>L'ÉCOLE A PRINGY 1</v>
          </cell>
          <cell r="P35">
            <v>667010</v>
          </cell>
          <cell r="Q35">
            <v>6824416</v>
          </cell>
        </row>
        <row r="36">
          <cell r="A36" t="str">
            <v>03048000</v>
          </cell>
          <cell r="B36">
            <v>2015</v>
          </cell>
          <cell r="C36" t="str">
            <v>DRIF</v>
          </cell>
          <cell r="E36" t="str">
            <v>RCS</v>
          </cell>
          <cell r="F36" t="str">
            <v>RCS</v>
          </cell>
          <cell r="G36" t="str">
            <v>ILE-DE-FRANCE</v>
          </cell>
          <cell r="H36" t="str">
            <v>Seine &amp; Marne</v>
          </cell>
          <cell r="I36" t="str">
            <v>77</v>
          </cell>
          <cell r="J36" t="str">
            <v>PONTHIERRY</v>
          </cell>
          <cell r="K36">
            <v>50409</v>
          </cell>
          <cell r="L36">
            <v>4</v>
          </cell>
          <cell r="M36" t="str">
            <v>seine, la (fleuve)</v>
          </cell>
          <cell r="O36" t="str">
            <v>LA SEINE A SAINT-FARGEAU-PONTHIERRY 1</v>
          </cell>
          <cell r="P36">
            <v>666621</v>
          </cell>
          <cell r="Q36">
            <v>6826460</v>
          </cell>
        </row>
        <row r="37">
          <cell r="A37" t="str">
            <v>03050000</v>
          </cell>
          <cell r="B37">
            <v>2015</v>
          </cell>
          <cell r="C37" t="str">
            <v>DRIF</v>
          </cell>
          <cell r="E37" t="str">
            <v>RCS</v>
          </cell>
          <cell r="F37" t="str">
            <v>RCS</v>
          </cell>
          <cell r="G37" t="str">
            <v>ILE-DE-FRANCE</v>
          </cell>
          <cell r="H37" t="str">
            <v>Essonne</v>
          </cell>
          <cell r="I37" t="str">
            <v>91</v>
          </cell>
          <cell r="J37" t="str">
            <v>ETIOLLES</v>
          </cell>
          <cell r="K37">
            <v>91225</v>
          </cell>
          <cell r="L37">
            <v>39</v>
          </cell>
          <cell r="M37" t="str">
            <v>hauldres, des (ruisseau)</v>
          </cell>
          <cell r="N37" t="str">
            <v>TP9</v>
          </cell>
          <cell r="O37" t="str">
            <v>LE RUISSEAU DES HAULDRES A ETIOLLES 1</v>
          </cell>
          <cell r="P37">
            <v>660632.26</v>
          </cell>
          <cell r="Q37">
            <v>6837088</v>
          </cell>
        </row>
        <row r="38">
          <cell r="A38" t="str">
            <v>03050200</v>
          </cell>
          <cell r="B38">
            <v>2015</v>
          </cell>
          <cell r="C38" t="str">
            <v>DRIF</v>
          </cell>
          <cell r="E38" t="str">
            <v/>
          </cell>
          <cell r="F38" t="str">
            <v/>
          </cell>
          <cell r="G38" t="str">
            <v>ILE-DE-FRANCE</v>
          </cell>
          <cell r="H38" t="str">
            <v>Seine &amp; Marne</v>
          </cell>
          <cell r="I38" t="str">
            <v>77</v>
          </cell>
          <cell r="J38" t="str">
            <v>GRANDPUITS-BAILLY-CARROIS</v>
          </cell>
          <cell r="K38">
            <v>8198</v>
          </cell>
          <cell r="L38">
            <v>14</v>
          </cell>
          <cell r="M38" t="str">
            <v>ancoeur/almont, l' (riviere)</v>
          </cell>
          <cell r="N38" t="str">
            <v>P9</v>
          </cell>
          <cell r="O38" t="str">
            <v>LE RU D'ANCOEUR A GRANDPUITS-BAILLY-CARROIS 1</v>
          </cell>
          <cell r="P38">
            <v>695871.61</v>
          </cell>
          <cell r="Q38">
            <v>6830525.58</v>
          </cell>
        </row>
        <row r="39">
          <cell r="A39" t="str">
            <v>03050520</v>
          </cell>
          <cell r="B39">
            <v>2015</v>
          </cell>
          <cell r="C39" t="str">
            <v>DRIF</v>
          </cell>
          <cell r="E39" t="str">
            <v/>
          </cell>
          <cell r="F39" t="str">
            <v/>
          </cell>
          <cell r="G39" t="str">
            <v>ILE-DE-FRANCE</v>
          </cell>
          <cell r="H39" t="str">
            <v>Seine &amp; Marne</v>
          </cell>
          <cell r="I39" t="str">
            <v>77</v>
          </cell>
          <cell r="J39" t="str">
            <v>NANGIS</v>
          </cell>
          <cell r="K39">
            <v>77327</v>
          </cell>
          <cell r="M39" t="str">
            <v>ancoeur/almont, l' (riviere)</v>
          </cell>
          <cell r="O39" t="str">
            <v>LE RU DE COURTENAIN A NANGIS 2</v>
          </cell>
          <cell r="P39">
            <v>698687.23</v>
          </cell>
          <cell r="Q39">
            <v>6825830.8</v>
          </cell>
        </row>
        <row r="40">
          <cell r="A40" t="str">
            <v>03051120</v>
          </cell>
          <cell r="B40">
            <v>2015</v>
          </cell>
          <cell r="C40" t="str">
            <v>DRIF</v>
          </cell>
          <cell r="E40" t="str">
            <v/>
          </cell>
          <cell r="F40" t="str">
            <v/>
          </cell>
          <cell r="G40" t="str">
            <v>ILE-DE-FRANCE</v>
          </cell>
          <cell r="H40" t="str">
            <v>Seine &amp; Marne</v>
          </cell>
          <cell r="I40" t="str">
            <v>77</v>
          </cell>
          <cell r="J40" t="str">
            <v>FONTENAILLES</v>
          </cell>
          <cell r="K40">
            <v>89174</v>
          </cell>
          <cell r="M40" t="str">
            <v>ancoeur/almont, l' (riviere)</v>
          </cell>
          <cell r="O40" t="str">
            <v>LE RU DE COURTENAIN A FONTENAILLES 1</v>
          </cell>
          <cell r="P40">
            <v>696913.23</v>
          </cell>
          <cell r="Q40">
            <v>6828068.35</v>
          </cell>
        </row>
        <row r="41">
          <cell r="A41" t="str">
            <v>03051240</v>
          </cell>
          <cell r="B41">
            <v>2015</v>
          </cell>
          <cell r="C41" t="str">
            <v>DRIF</v>
          </cell>
          <cell r="E41" t="str">
            <v>RACQ</v>
          </cell>
          <cell r="F41" t="str">
            <v>RACQ</v>
          </cell>
          <cell r="G41" t="str">
            <v>ILE-DE-FRANCE</v>
          </cell>
          <cell r="H41" t="str">
            <v>Seine &amp; Marne</v>
          </cell>
          <cell r="I41" t="str">
            <v>77</v>
          </cell>
          <cell r="J41" t="str">
            <v>SAINT-OUEN-EN-BRIE</v>
          </cell>
          <cell r="K41">
            <v>60578</v>
          </cell>
          <cell r="M41" t="str">
            <v>Villefermoy, de (ru)</v>
          </cell>
          <cell r="O41" t="str">
            <v>LE RU DE VILLEFERMOY A SAINT-OUEN-EN-BRIE 1</v>
          </cell>
          <cell r="P41">
            <v>693959</v>
          </cell>
          <cell r="Q41">
            <v>6828312</v>
          </cell>
        </row>
        <row r="42">
          <cell r="A42" t="str">
            <v>03051250</v>
          </cell>
          <cell r="B42">
            <v>2015</v>
          </cell>
          <cell r="C42" t="str">
            <v>DRIF</v>
          </cell>
          <cell r="E42" t="str">
            <v/>
          </cell>
          <cell r="F42" t="str">
            <v/>
          </cell>
          <cell r="G42" t="str">
            <v>ILE-DE-FRANCE</v>
          </cell>
          <cell r="H42" t="str">
            <v>Seine &amp; Marne</v>
          </cell>
          <cell r="I42" t="str">
            <v>77</v>
          </cell>
          <cell r="J42" t="str">
            <v>SAINT-OUEN-EN-BRIE</v>
          </cell>
          <cell r="K42">
            <v>60578</v>
          </cell>
          <cell r="M42" t="str">
            <v>ru d'ancoeur</v>
          </cell>
          <cell r="O42" t="str">
            <v>LA PROCESSION A SAINT-OUEN-EN-BRIE 1</v>
          </cell>
          <cell r="P42">
            <v>694058.36</v>
          </cell>
          <cell r="Q42">
            <v>6828581.1</v>
          </cell>
        </row>
        <row r="43">
          <cell r="A43" t="str">
            <v>03051395</v>
          </cell>
          <cell r="B43">
            <v>2015</v>
          </cell>
          <cell r="C43" t="str">
            <v>DRIF</v>
          </cell>
          <cell r="E43" t="str">
            <v>RACQ</v>
          </cell>
          <cell r="F43" t="str">
            <v>RACQ</v>
          </cell>
          <cell r="G43" t="str">
            <v>ILE-DE-FRANCE</v>
          </cell>
          <cell r="H43" t="str">
            <v>Seine &amp; Marne</v>
          </cell>
          <cell r="I43" t="str">
            <v>77</v>
          </cell>
          <cell r="J43" t="str">
            <v>SAINT-MERY</v>
          </cell>
          <cell r="K43">
            <v>60578</v>
          </cell>
          <cell r="M43" t="str">
            <v>Prée, de la (ru)</v>
          </cell>
          <cell r="O43" t="str">
            <v>LE RU DE LA PREE A SAINT-MERY 1</v>
          </cell>
          <cell r="P43">
            <v>686677</v>
          </cell>
          <cell r="Q43">
            <v>6830464</v>
          </cell>
        </row>
        <row r="44">
          <cell r="A44" t="str">
            <v>03051490</v>
          </cell>
          <cell r="B44">
            <v>2015</v>
          </cell>
          <cell r="C44" t="str">
            <v>DRIF</v>
          </cell>
          <cell r="E44" t="str">
            <v>RACQ</v>
          </cell>
          <cell r="F44" t="str">
            <v>RACQ</v>
          </cell>
          <cell r="G44" t="str">
            <v>ILE-DE-FRANCE</v>
          </cell>
          <cell r="H44" t="str">
            <v>Seine &amp; Marne</v>
          </cell>
          <cell r="I44">
            <v>77</v>
          </cell>
          <cell r="J44" t="str">
            <v>MOISENAY</v>
          </cell>
          <cell r="K44">
            <v>77295</v>
          </cell>
          <cell r="L44">
            <v>66</v>
          </cell>
          <cell r="M44" t="str">
            <v>bouisy, de (ru)</v>
          </cell>
          <cell r="O44" t="str">
            <v>LE RU DE BOUISY À MOISENAY 1</v>
          </cell>
          <cell r="P44">
            <v>681724</v>
          </cell>
          <cell r="Q44">
            <v>6828849</v>
          </cell>
        </row>
        <row r="45">
          <cell r="A45" t="str">
            <v>03051500</v>
          </cell>
          <cell r="B45">
            <v>2015</v>
          </cell>
          <cell r="C45" t="str">
            <v>DRIF</v>
          </cell>
          <cell r="E45" t="str">
            <v>RCS</v>
          </cell>
          <cell r="F45" t="str">
            <v>RCS</v>
          </cell>
          <cell r="G45" t="str">
            <v>ILE-DE-FRANCE</v>
          </cell>
          <cell r="H45" t="str">
            <v>Seine &amp; Marne</v>
          </cell>
          <cell r="I45" t="str">
            <v>77</v>
          </cell>
          <cell r="J45" t="str">
            <v>MOISENAY</v>
          </cell>
          <cell r="K45">
            <v>77295</v>
          </cell>
          <cell r="M45" t="str">
            <v>almont, l' (riviere)</v>
          </cell>
          <cell r="O45" t="str">
            <v>LE RU D'ANCOEUIL A MOISENAY 1</v>
          </cell>
          <cell r="P45">
            <v>680886</v>
          </cell>
          <cell r="Q45">
            <v>6828770.86</v>
          </cell>
        </row>
        <row r="46">
          <cell r="A46" t="str">
            <v>03051590</v>
          </cell>
          <cell r="B46">
            <v>2015</v>
          </cell>
          <cell r="C46" t="str">
            <v>DRIF</v>
          </cell>
          <cell r="E46" t="str">
            <v/>
          </cell>
          <cell r="F46" t="str">
            <v/>
          </cell>
          <cell r="G46" t="str">
            <v>ILE-DE-FRANCE</v>
          </cell>
          <cell r="H46" t="str">
            <v>Seine &amp; Marne</v>
          </cell>
          <cell r="I46" t="str">
            <v>77</v>
          </cell>
          <cell r="J46" t="str">
            <v>MELUN</v>
          </cell>
          <cell r="K46">
            <v>67287</v>
          </cell>
          <cell r="M46" t="str">
            <v>ancoeur/almont, l' (riviere)</v>
          </cell>
          <cell r="O46" t="str">
            <v>L'ALMONT A MELUN 1</v>
          </cell>
          <cell r="P46">
            <v>675895.04</v>
          </cell>
          <cell r="Q46">
            <v>6827531.8</v>
          </cell>
        </row>
        <row r="47">
          <cell r="A47" t="str">
            <v>03061660</v>
          </cell>
          <cell r="B47">
            <v>2015</v>
          </cell>
          <cell r="C47" t="str">
            <v>DRIF</v>
          </cell>
          <cell r="E47" t="str">
            <v/>
          </cell>
          <cell r="F47" t="str">
            <v/>
          </cell>
          <cell r="G47" t="str">
            <v>ILE-DE-FRANCE</v>
          </cell>
          <cell r="H47" t="str">
            <v>Essonne</v>
          </cell>
          <cell r="I47" t="str">
            <v>91</v>
          </cell>
          <cell r="J47" t="str">
            <v>RIS-ORANGIS</v>
          </cell>
          <cell r="K47">
            <v>65379</v>
          </cell>
          <cell r="M47" t="str">
            <v>seine, la (fleuve)</v>
          </cell>
          <cell r="O47" t="str">
            <v>LA SEINE A RIS-ORANGIS 1</v>
          </cell>
          <cell r="P47">
            <v>657030.66</v>
          </cell>
          <cell r="Q47">
            <v>6840222.48</v>
          </cell>
        </row>
        <row r="48">
          <cell r="A48" t="str">
            <v>03063000</v>
          </cell>
          <cell r="B48">
            <v>2015</v>
          </cell>
          <cell r="C48" t="str">
            <v>DRIF</v>
          </cell>
          <cell r="E48" t="str">
            <v>RCS</v>
          </cell>
          <cell r="F48" t="str">
            <v>RCS</v>
          </cell>
          <cell r="G48" t="str">
            <v>ILE-DE-FRANCE</v>
          </cell>
          <cell r="H48" t="str">
            <v>Val de Marne</v>
          </cell>
          <cell r="I48" t="str">
            <v>94</v>
          </cell>
          <cell r="J48" t="str">
            <v>ABLON SUR SEINE</v>
          </cell>
          <cell r="K48">
            <v>14001</v>
          </cell>
          <cell r="L48">
            <v>35</v>
          </cell>
          <cell r="M48" t="str">
            <v>seine, la (fleuve)</v>
          </cell>
          <cell r="O48" t="str">
            <v>LA SEINE A ABLON-SUR-SEINE 2</v>
          </cell>
          <cell r="P48">
            <v>656956</v>
          </cell>
          <cell r="Q48">
            <v>6846622</v>
          </cell>
        </row>
        <row r="49">
          <cell r="A49" t="str">
            <v>03063650</v>
          </cell>
          <cell r="B49">
            <v>2015</v>
          </cell>
          <cell r="C49" t="str">
            <v>DRIF</v>
          </cell>
          <cell r="E49" t="str">
            <v/>
          </cell>
          <cell r="F49" t="str">
            <v/>
          </cell>
          <cell r="G49" t="str">
            <v>ILE-DE-FRANCE</v>
          </cell>
          <cell r="H49" t="str">
            <v>Val de Marne</v>
          </cell>
          <cell r="I49" t="str">
            <v>94</v>
          </cell>
          <cell r="J49" t="str">
            <v>ORLY</v>
          </cell>
          <cell r="K49">
            <v>94054</v>
          </cell>
          <cell r="M49" t="str">
            <v>seine, la (fleuve)</v>
          </cell>
          <cell r="O49" t="str">
            <v>LA SEINE A ORLY 1</v>
          </cell>
          <cell r="P49">
            <v>658367</v>
          </cell>
          <cell r="Q49">
            <v>6849883.25</v>
          </cell>
        </row>
        <row r="50">
          <cell r="A50" t="str">
            <v>03065050</v>
          </cell>
          <cell r="B50">
            <v>2015</v>
          </cell>
          <cell r="C50" t="str">
            <v>DRIF</v>
          </cell>
          <cell r="E50" t="str">
            <v/>
          </cell>
          <cell r="F50" t="str">
            <v/>
          </cell>
          <cell r="G50" t="str">
            <v>CENTRE</v>
          </cell>
          <cell r="H50" t="str">
            <v>Loiret</v>
          </cell>
          <cell r="I50" t="str">
            <v>45</v>
          </cell>
          <cell r="J50" t="str">
            <v>ESTOUY</v>
          </cell>
          <cell r="K50">
            <v>45139</v>
          </cell>
          <cell r="M50" t="str">
            <v>essonne, l' (riviere)</v>
          </cell>
          <cell r="O50" t="str">
            <v>L'ESSONNE A ESTOUY 1</v>
          </cell>
          <cell r="P50">
            <v>649745.79</v>
          </cell>
          <cell r="Q50">
            <v>6787064.01</v>
          </cell>
        </row>
        <row r="51">
          <cell r="A51" t="str">
            <v>03065250</v>
          </cell>
          <cell r="B51">
            <v>2015</v>
          </cell>
          <cell r="C51" t="str">
            <v>DRIF</v>
          </cell>
          <cell r="E51" t="str">
            <v>RACQ</v>
          </cell>
          <cell r="F51" t="str">
            <v>RACQ</v>
          </cell>
          <cell r="G51" t="str">
            <v>CENTRE</v>
          </cell>
          <cell r="H51" t="str">
            <v>Loiret</v>
          </cell>
          <cell r="I51" t="str">
            <v>45</v>
          </cell>
          <cell r="J51" t="str">
            <v>CHAMBON LA FORÊT</v>
          </cell>
          <cell r="K51">
            <v>37048</v>
          </cell>
          <cell r="L51">
            <v>12</v>
          </cell>
          <cell r="M51" t="str">
            <v>petite rimarde, la (rivière)</v>
          </cell>
          <cell r="O51" t="str">
            <v>LA PETITE RIMARDE À CHAMBON LA FORÊT 1</v>
          </cell>
          <cell r="P51">
            <v>648435</v>
          </cell>
          <cell r="Q51">
            <v>6772633.6</v>
          </cell>
        </row>
        <row r="52">
          <cell r="A52" t="str">
            <v>03065380</v>
          </cell>
          <cell r="B52">
            <v>2015</v>
          </cell>
          <cell r="C52" t="str">
            <v>DRIF</v>
          </cell>
          <cell r="E52" t="str">
            <v>RACQ</v>
          </cell>
          <cell r="F52" t="str">
            <v>RACQ</v>
          </cell>
          <cell r="G52" t="str">
            <v>CENTRE</v>
          </cell>
          <cell r="H52" t="str">
            <v>Loiret</v>
          </cell>
          <cell r="I52" t="str">
            <v>45</v>
          </cell>
          <cell r="J52" t="str">
            <v>YÈVRE LA VILLE</v>
          </cell>
          <cell r="K52">
            <v>76752</v>
          </cell>
          <cell r="L52">
            <v>99</v>
          </cell>
          <cell r="M52" t="str">
            <v>Martinveau, de (ruisseau)</v>
          </cell>
          <cell r="N52" t="str">
            <v>P9</v>
          </cell>
          <cell r="O52" t="str">
            <v>LE RUISSEAU DE MARTINVAU A YEVRE LA VILLE 1 </v>
          </cell>
          <cell r="P52">
            <v>648928</v>
          </cell>
          <cell r="Q52">
            <v>6781424.54</v>
          </cell>
        </row>
        <row r="53">
          <cell r="A53" t="str">
            <v>03065460</v>
          </cell>
          <cell r="B53">
            <v>2015</v>
          </cell>
          <cell r="C53" t="str">
            <v>DRIF</v>
          </cell>
          <cell r="E53" t="str">
            <v/>
          </cell>
          <cell r="F53" t="str">
            <v/>
          </cell>
          <cell r="G53" t="str">
            <v>CENTRE</v>
          </cell>
          <cell r="H53" t="str">
            <v>Loiret</v>
          </cell>
          <cell r="I53" t="str">
            <v>45</v>
          </cell>
          <cell r="J53" t="str">
            <v>YEVRE-LA-VILLE</v>
          </cell>
          <cell r="K53">
            <v>45348</v>
          </cell>
          <cell r="L53">
            <v>96</v>
          </cell>
          <cell r="M53" t="str">
            <v>rimarde, la (riviere)</v>
          </cell>
          <cell r="N53" t="str">
            <v>P9</v>
          </cell>
          <cell r="O53" t="str">
            <v>LA RIMARDE A YEVRE-LA-VILLE 1</v>
          </cell>
          <cell r="P53">
            <v>651486.27</v>
          </cell>
          <cell r="Q53">
            <v>6785728.89</v>
          </cell>
        </row>
        <row r="54">
          <cell r="A54" t="str">
            <v>03065580</v>
          </cell>
          <cell r="B54">
            <v>2015</v>
          </cell>
          <cell r="C54" t="str">
            <v>DRIF</v>
          </cell>
          <cell r="E54" t="str">
            <v/>
          </cell>
          <cell r="F54" t="str">
            <v/>
          </cell>
          <cell r="G54" t="str">
            <v>CENTRE</v>
          </cell>
          <cell r="H54" t="str">
            <v>Loiret</v>
          </cell>
          <cell r="I54" t="str">
            <v>45</v>
          </cell>
          <cell r="J54" t="str">
            <v>LA NEUVILLE SUR ESSONNE </v>
          </cell>
          <cell r="K54">
            <v>67254</v>
          </cell>
          <cell r="M54" t="str">
            <v>Ferme de Macheron, le (cours d'eau)</v>
          </cell>
          <cell r="O54" t="str">
            <v>LE COURS D'EAU DE LA FERME MACHERON À LA NEUVILLE SUR ESSONNE 1</v>
          </cell>
          <cell r="P54">
            <v>653960.5</v>
          </cell>
          <cell r="Q54">
            <v>6787921</v>
          </cell>
        </row>
        <row r="55">
          <cell r="A55" t="str">
            <v>03065960</v>
          </cell>
          <cell r="B55">
            <v>2015</v>
          </cell>
          <cell r="C55" t="str">
            <v>DRIF</v>
          </cell>
          <cell r="E55" t="str">
            <v>RACQ</v>
          </cell>
          <cell r="F55" t="str">
            <v>RACQ</v>
          </cell>
          <cell r="G55" t="str">
            <v>ILE-DE-FRANCE</v>
          </cell>
          <cell r="H55" t="str">
            <v>Essonne</v>
          </cell>
          <cell r="I55" t="str">
            <v>91</v>
          </cell>
          <cell r="J55" t="str">
            <v>BOIGNEVILLE</v>
          </cell>
          <cell r="K55">
            <v>1245</v>
          </cell>
          <cell r="M55" t="str">
            <v>Velvette</v>
          </cell>
          <cell r="O55" t="str">
            <v>LA VELVETTE A BOIGNEVILLE 2</v>
          </cell>
          <cell r="P55">
            <v>654310</v>
          </cell>
          <cell r="Q55">
            <v>6805283</v>
          </cell>
        </row>
        <row r="56">
          <cell r="A56" t="str">
            <v>03066000</v>
          </cell>
          <cell r="B56">
            <v>2015</v>
          </cell>
          <cell r="C56" t="str">
            <v>DRIF</v>
          </cell>
          <cell r="E56" t="str">
            <v>RCS</v>
          </cell>
          <cell r="F56" t="str">
            <v>RCS</v>
          </cell>
          <cell r="G56" t="str">
            <v>ILE-DE-FRANCE</v>
          </cell>
          <cell r="H56" t="str">
            <v>Essonne</v>
          </cell>
          <cell r="I56" t="str">
            <v>91</v>
          </cell>
          <cell r="J56" t="str">
            <v>BUNO BONNEVAUX</v>
          </cell>
          <cell r="K56">
            <v>62187</v>
          </cell>
          <cell r="L56">
            <v>73</v>
          </cell>
          <cell r="M56" t="str">
            <v>essonne, l' (riviere)</v>
          </cell>
          <cell r="N56" t="str">
            <v>P9</v>
          </cell>
          <cell r="O56" t="str">
            <v>L'ESSONNE A BUNO-BONNEVAUX 2</v>
          </cell>
          <cell r="P56">
            <v>654302.82</v>
          </cell>
          <cell r="Q56">
            <v>6806830.71</v>
          </cell>
        </row>
        <row r="57">
          <cell r="A57" t="str">
            <v>03068100</v>
          </cell>
          <cell r="B57">
            <v>2015</v>
          </cell>
          <cell r="C57" t="str">
            <v>DRIF</v>
          </cell>
          <cell r="E57" t="str">
            <v>RCS</v>
          </cell>
          <cell r="F57" t="str">
            <v>RCS</v>
          </cell>
          <cell r="G57" t="str">
            <v>CENTRE</v>
          </cell>
          <cell r="H57" t="str">
            <v>Loiret</v>
          </cell>
          <cell r="I57" t="str">
            <v>45</v>
          </cell>
          <cell r="J57" t="str">
            <v>AUTRUY-SUR-JUINE</v>
          </cell>
          <cell r="K57">
            <v>45015</v>
          </cell>
          <cell r="L57">
            <v>17</v>
          </cell>
          <cell r="M57" t="str">
            <v>juine, la (riviere)</v>
          </cell>
          <cell r="N57" t="str">
            <v>P9</v>
          </cell>
          <cell r="O57" t="str">
            <v>LA JUINE A AUTRUY-SUR-JUINE 1</v>
          </cell>
          <cell r="P57">
            <v>633046.26</v>
          </cell>
          <cell r="Q57">
            <v>6799438.74</v>
          </cell>
        </row>
        <row r="58">
          <cell r="A58" t="str">
            <v>03068280</v>
          </cell>
          <cell r="B58">
            <v>2015</v>
          </cell>
          <cell r="C58" t="str">
            <v>DRIF</v>
          </cell>
          <cell r="E58" t="str">
            <v>RACQ</v>
          </cell>
          <cell r="F58" t="str">
            <v>RACQ</v>
          </cell>
          <cell r="G58" t="str">
            <v>ILE-DE-FRANCE</v>
          </cell>
          <cell r="H58" t="str">
            <v>Essonne</v>
          </cell>
          <cell r="I58" t="str">
            <v>91</v>
          </cell>
          <cell r="J58" t="str">
            <v>SACLAS</v>
          </cell>
          <cell r="K58">
            <v>91533</v>
          </cell>
          <cell r="M58" t="str">
            <v>Marette, la (ruisseau)</v>
          </cell>
          <cell r="O58" t="str">
            <v>LE RUISSEAU LA MARETTE A SACLAS 1</v>
          </cell>
          <cell r="P58">
            <v>634941.72</v>
          </cell>
          <cell r="Q58">
            <v>6807217</v>
          </cell>
        </row>
        <row r="59">
          <cell r="A59" t="str">
            <v>03068310</v>
          </cell>
          <cell r="B59">
            <v>2015</v>
          </cell>
          <cell r="C59" t="str">
            <v>DRIF</v>
          </cell>
          <cell r="E59" t="str">
            <v/>
          </cell>
          <cell r="F59" t="str">
            <v/>
          </cell>
          <cell r="G59" t="str">
            <v>ILE-DE-FRANCE</v>
          </cell>
          <cell r="H59" t="str">
            <v>Essonne</v>
          </cell>
          <cell r="I59" t="str">
            <v>91</v>
          </cell>
          <cell r="J59" t="str">
            <v>ORMOY-LA-RIVIERE</v>
          </cell>
          <cell r="K59">
            <v>91469</v>
          </cell>
          <cell r="M59" t="str">
            <v>juine, la (riviere)</v>
          </cell>
          <cell r="O59" t="str">
            <v>LA JUINE A ORMOY-LA-RIVIERE 1</v>
          </cell>
          <cell r="P59">
            <v>636724.88</v>
          </cell>
          <cell r="Q59">
            <v>6811717</v>
          </cell>
        </row>
        <row r="60">
          <cell r="A60" t="str">
            <v>03068560</v>
          </cell>
          <cell r="B60">
            <v>2015</v>
          </cell>
          <cell r="C60" t="str">
            <v>DRIF</v>
          </cell>
          <cell r="E60" t="str">
            <v>RACQ</v>
          </cell>
          <cell r="F60" t="str">
            <v>RACQ</v>
          </cell>
          <cell r="G60" t="str">
            <v>ILE-DE-FRANCE</v>
          </cell>
          <cell r="H60" t="str">
            <v>Essonne</v>
          </cell>
          <cell r="I60" t="str">
            <v>91</v>
          </cell>
          <cell r="J60" t="str">
            <v>ETAMPES</v>
          </cell>
          <cell r="K60">
            <v>76252</v>
          </cell>
          <cell r="M60" t="str">
            <v>Chalouette</v>
          </cell>
          <cell r="O60" t="str">
            <v>LA CHALOUETTE A ETAMPES 1</v>
          </cell>
          <cell r="P60">
            <v>634552</v>
          </cell>
          <cell r="Q60">
            <v>6814305</v>
          </cell>
        </row>
        <row r="61">
          <cell r="A61" t="str">
            <v>03068800</v>
          </cell>
          <cell r="B61">
            <v>2015</v>
          </cell>
          <cell r="C61" t="str">
            <v>DRIF</v>
          </cell>
          <cell r="E61" t="str">
            <v>RACQ</v>
          </cell>
          <cell r="F61" t="str">
            <v>RACQ</v>
          </cell>
          <cell r="G61" t="str">
            <v>ILE-DE-FRANCE</v>
          </cell>
          <cell r="H61" t="str">
            <v>Essonne</v>
          </cell>
          <cell r="I61" t="str">
            <v>91</v>
          </cell>
          <cell r="J61" t="str">
            <v>MORIGNY CHAMPIGNY</v>
          </cell>
          <cell r="K61">
            <v>50357</v>
          </cell>
          <cell r="M61" t="str">
            <v>Juine, la (rivière)</v>
          </cell>
          <cell r="O61" t="str">
            <v>LA JUINE A MORIGNY-CHAMPIGNY 1</v>
          </cell>
          <cell r="P61">
            <v>639839</v>
          </cell>
          <cell r="Q61">
            <v>6818195</v>
          </cell>
        </row>
        <row r="62">
          <cell r="A62" t="str">
            <v>03068950</v>
          </cell>
          <cell r="B62">
            <v>2015</v>
          </cell>
          <cell r="C62" t="str">
            <v>DRIF</v>
          </cell>
          <cell r="E62" t="str">
            <v/>
          </cell>
          <cell r="F62" t="str">
            <v/>
          </cell>
          <cell r="G62" t="str">
            <v>ILE-DE-FRANCE</v>
          </cell>
          <cell r="H62" t="str">
            <v>Essonne</v>
          </cell>
          <cell r="I62" t="str">
            <v>91</v>
          </cell>
          <cell r="J62" t="str">
            <v>SAINT-VRAIN</v>
          </cell>
          <cell r="K62">
            <v>52449</v>
          </cell>
          <cell r="M62" t="str">
            <v>juine, la (riviere)</v>
          </cell>
          <cell r="O62" t="str">
            <v>LA JUINE A SAINT-VRAIN 2</v>
          </cell>
          <cell r="P62">
            <v>651417.89</v>
          </cell>
          <cell r="Q62">
            <v>6826640.59</v>
          </cell>
        </row>
        <row r="63">
          <cell r="A63" t="str">
            <v>03069000</v>
          </cell>
          <cell r="B63">
            <v>2015</v>
          </cell>
          <cell r="C63" t="str">
            <v>DRIF</v>
          </cell>
          <cell r="E63" t="str">
            <v>RCS</v>
          </cell>
          <cell r="F63" t="str">
            <v>RCS</v>
          </cell>
          <cell r="G63" t="str">
            <v>ILE-DE-FRANCE</v>
          </cell>
          <cell r="H63" t="str">
            <v>Essonne</v>
          </cell>
          <cell r="I63" t="str">
            <v>91</v>
          </cell>
          <cell r="J63" t="str">
            <v>BALLANCOURT SUR ESSONNE</v>
          </cell>
          <cell r="K63">
            <v>74025</v>
          </cell>
          <cell r="L63">
            <v>54</v>
          </cell>
          <cell r="M63" t="str">
            <v>essonne, l' (riviere)</v>
          </cell>
          <cell r="O63" t="str">
            <v>L'ESSONNE A BALLANCOURT-SUR-ESSONNE 3</v>
          </cell>
          <cell r="P63">
            <v>653732.42</v>
          </cell>
          <cell r="Q63">
            <v>6826536.31</v>
          </cell>
        </row>
        <row r="64">
          <cell r="A64" t="str">
            <v>03069325</v>
          </cell>
          <cell r="B64">
            <v>2015</v>
          </cell>
          <cell r="C64" t="str">
            <v>DRIF</v>
          </cell>
          <cell r="E64" t="str">
            <v/>
          </cell>
          <cell r="F64" t="str">
            <v/>
          </cell>
          <cell r="G64" t="str">
            <v>ILE-DE-FRANCE</v>
          </cell>
          <cell r="H64" t="str">
            <v>Essonne</v>
          </cell>
          <cell r="I64" t="str">
            <v>91</v>
          </cell>
          <cell r="J64" t="str">
            <v>VERT-LE-PETIT</v>
          </cell>
          <cell r="K64">
            <v>33545</v>
          </cell>
          <cell r="M64" t="str">
            <v>misery, de (ru)</v>
          </cell>
          <cell r="O64" t="str">
            <v>LE RU MISERY A VERT-LE-PETIT 1</v>
          </cell>
        </row>
        <row r="65">
          <cell r="A65" t="str">
            <v>03070440</v>
          </cell>
          <cell r="B65">
            <v>2015</v>
          </cell>
          <cell r="C65" t="str">
            <v>DRIF</v>
          </cell>
          <cell r="E65" t="str">
            <v/>
          </cell>
          <cell r="F65" t="str">
            <v/>
          </cell>
          <cell r="G65" t="str">
            <v>ILE-DE-FRANCE</v>
          </cell>
          <cell r="H65" t="str">
            <v>Essonne</v>
          </cell>
          <cell r="I65" t="str">
            <v>91</v>
          </cell>
          <cell r="J65" t="str">
            <v>CORBEIL ESSONNES</v>
          </cell>
          <cell r="K65">
            <v>51169</v>
          </cell>
          <cell r="M65" t="str">
            <v>essonne, l' (riviere)</v>
          </cell>
          <cell r="O65" t="str">
            <v>L'ESSONNE A CORBEIL-ESSONNES 4</v>
          </cell>
          <cell r="P65">
            <v>661746.75</v>
          </cell>
          <cell r="Q65">
            <v>6834780.32</v>
          </cell>
        </row>
        <row r="66">
          <cell r="A66" t="str">
            <v>03071080</v>
          </cell>
          <cell r="B66">
            <v>2015</v>
          </cell>
          <cell r="C66" t="str">
            <v>DRIF</v>
          </cell>
          <cell r="E66" t="str">
            <v>RCS</v>
          </cell>
          <cell r="F66" t="str">
            <v>RCS</v>
          </cell>
          <cell r="G66" t="str">
            <v>ILE-DE-FRANCE</v>
          </cell>
          <cell r="H66" t="str">
            <v>Essonne</v>
          </cell>
          <cell r="I66" t="str">
            <v>91</v>
          </cell>
          <cell r="J66" t="str">
            <v>SERMAISE</v>
          </cell>
          <cell r="K66">
            <v>91593</v>
          </cell>
          <cell r="M66" t="str">
            <v>orge, l' (riviere)</v>
          </cell>
          <cell r="O66" t="str">
            <v>L'ORGE A SERMAISE 2</v>
          </cell>
          <cell r="P66">
            <v>631348.35</v>
          </cell>
          <cell r="Q66">
            <v>6826256</v>
          </cell>
        </row>
        <row r="67">
          <cell r="A67" t="str">
            <v>03071550</v>
          </cell>
          <cell r="B67">
            <v>2015</v>
          </cell>
          <cell r="C67" t="str">
            <v>DRIF</v>
          </cell>
          <cell r="E67" t="str">
            <v/>
          </cell>
          <cell r="F67" t="str">
            <v/>
          </cell>
          <cell r="G67" t="str">
            <v>ILE-DE-FRANCE</v>
          </cell>
          <cell r="H67" t="str">
            <v>Essonne</v>
          </cell>
          <cell r="I67" t="str">
            <v>91</v>
          </cell>
          <cell r="J67" t="str">
            <v>SAINT-GERMAIN-LES-ARPAJON</v>
          </cell>
          <cell r="K67">
            <v>13096</v>
          </cell>
          <cell r="M67" t="str">
            <v>orge, l' (riviere)</v>
          </cell>
          <cell r="O67" t="str">
            <v>L'ORGE A SAINT-GERMAIN-LES-ARPAJON 1</v>
          </cell>
          <cell r="P67">
            <v>645405.15</v>
          </cell>
          <cell r="Q67">
            <v>6832982.66</v>
          </cell>
        </row>
        <row r="68">
          <cell r="A68" t="str">
            <v>03071770</v>
          </cell>
          <cell r="B68">
            <v>2015</v>
          </cell>
          <cell r="C68" t="str">
            <v>DRIF</v>
          </cell>
          <cell r="E68" t="str">
            <v/>
          </cell>
          <cell r="F68" t="str">
            <v/>
          </cell>
          <cell r="G68" t="str">
            <v>ILE-DE-FRANCE</v>
          </cell>
          <cell r="H68" t="str">
            <v>Essonne</v>
          </cell>
          <cell r="I68" t="str">
            <v>91</v>
          </cell>
          <cell r="J68" t="str">
            <v>LONGPONT-SUR-ORGE</v>
          </cell>
          <cell r="K68">
            <v>2438</v>
          </cell>
          <cell r="L68">
            <v>51</v>
          </cell>
          <cell r="M68" t="str">
            <v>salmouille, la (riviere)</v>
          </cell>
          <cell r="N68" t="str">
            <v>TP9</v>
          </cell>
          <cell r="O68" t="str">
            <v>LA SALMOUILLE A LONGPONT-SUR-ORGE 1</v>
          </cell>
          <cell r="P68">
            <v>647066</v>
          </cell>
          <cell r="Q68">
            <v>6836309.63</v>
          </cell>
        </row>
        <row r="69">
          <cell r="A69" t="str">
            <v>03072200</v>
          </cell>
          <cell r="B69">
            <v>2015</v>
          </cell>
          <cell r="C69" t="str">
            <v>DRIF</v>
          </cell>
          <cell r="E69" t="str">
            <v/>
          </cell>
          <cell r="F69" t="str">
            <v/>
          </cell>
          <cell r="G69" t="str">
            <v>ILE-DE-FRANCE</v>
          </cell>
          <cell r="H69" t="str">
            <v>Essonne</v>
          </cell>
          <cell r="I69" t="str">
            <v>91</v>
          </cell>
          <cell r="J69" t="str">
            <v>VILLEMOISSON-SUR-ORGE</v>
          </cell>
          <cell r="K69">
            <v>49376</v>
          </cell>
          <cell r="M69" t="str">
            <v>orge, l' (riviere)</v>
          </cell>
          <cell r="O69" t="str">
            <v>L'ORGE A VILLEMOISSON-SUR-ORGE 1</v>
          </cell>
          <cell r="P69">
            <v>650881</v>
          </cell>
          <cell r="Q69">
            <v>6840925.7</v>
          </cell>
        </row>
        <row r="70">
          <cell r="A70" t="str">
            <v>03073000</v>
          </cell>
          <cell r="B70">
            <v>2015</v>
          </cell>
          <cell r="C70" t="str">
            <v>DRIF</v>
          </cell>
          <cell r="E70" t="str">
            <v>RCS</v>
          </cell>
          <cell r="F70" t="str">
            <v>RCS</v>
          </cell>
          <cell r="G70" t="str">
            <v>ILE-DE-FRANCE</v>
          </cell>
          <cell r="H70" t="str">
            <v>Essonne</v>
          </cell>
          <cell r="I70" t="str">
            <v>91</v>
          </cell>
          <cell r="J70" t="str">
            <v>SAVIGNY SUR ORGE</v>
          </cell>
          <cell r="K70">
            <v>88449</v>
          </cell>
          <cell r="M70" t="str">
            <v>orge, l' (riviere)</v>
          </cell>
          <cell r="O70" t="str">
            <v>L'ORGE A SAVIGNY-SUR-ORGE 1</v>
          </cell>
          <cell r="P70">
            <v>651705.27</v>
          </cell>
          <cell r="Q70">
            <v>6841089.68</v>
          </cell>
        </row>
        <row r="71">
          <cell r="A71" t="str">
            <v>03073350</v>
          </cell>
          <cell r="B71">
            <v>2015</v>
          </cell>
          <cell r="C71" t="str">
            <v>DRIF</v>
          </cell>
          <cell r="E71" t="str">
            <v/>
          </cell>
          <cell r="F71" t="str">
            <v/>
          </cell>
          <cell r="G71" t="str">
            <v>ILE-DE-FRANCE</v>
          </cell>
          <cell r="H71" t="str">
            <v>Essonne</v>
          </cell>
          <cell r="I71" t="str">
            <v>91</v>
          </cell>
          <cell r="J71" t="str">
            <v>ATHIS-MONS</v>
          </cell>
          <cell r="K71">
            <v>91027</v>
          </cell>
          <cell r="M71" t="str">
            <v>orge, l' (riviere)</v>
          </cell>
          <cell r="O71" t="str">
            <v>L'ORGE A ATHIS-MONS 2</v>
          </cell>
          <cell r="P71">
            <v>655907.01</v>
          </cell>
          <cell r="Q71">
            <v>6845893.39</v>
          </cell>
        </row>
        <row r="72">
          <cell r="A72" t="str">
            <v>03075000</v>
          </cell>
          <cell r="B72">
            <v>2015</v>
          </cell>
          <cell r="C72" t="str">
            <v>DRIF</v>
          </cell>
          <cell r="E72" t="str">
            <v/>
          </cell>
          <cell r="F72" t="str">
            <v/>
          </cell>
          <cell r="G72" t="str">
            <v>ILE-DE-FRANCE</v>
          </cell>
          <cell r="H72" t="str">
            <v>Essonne</v>
          </cell>
          <cell r="I72" t="str">
            <v>91</v>
          </cell>
          <cell r="J72" t="str">
            <v>SAINT CYR SOUS DOURDAN</v>
          </cell>
          <cell r="K72">
            <v>2668</v>
          </cell>
          <cell r="L72">
            <v>79</v>
          </cell>
          <cell r="M72" t="str">
            <v>remarde, la (riviere)</v>
          </cell>
          <cell r="N72" t="str">
            <v>TP9</v>
          </cell>
          <cell r="O72" t="str">
            <v>LA RÉMARDE A SAINT-CYR-SOUS-DOURDAN 1</v>
          </cell>
          <cell r="P72">
            <v>628677.95</v>
          </cell>
          <cell r="Q72">
            <v>6830307.18</v>
          </cell>
        </row>
        <row r="73">
          <cell r="A73" t="str">
            <v>03075400</v>
          </cell>
          <cell r="B73">
            <v>2015</v>
          </cell>
          <cell r="C73" t="str">
            <v>DRIF</v>
          </cell>
          <cell r="E73" t="str">
            <v/>
          </cell>
          <cell r="F73" t="str">
            <v/>
          </cell>
          <cell r="G73" t="str">
            <v>ILE-DE-FRANCE</v>
          </cell>
          <cell r="H73" t="str">
            <v>Essonne</v>
          </cell>
          <cell r="I73" t="str">
            <v>91</v>
          </cell>
          <cell r="J73" t="str">
            <v>BRUYERES-LE-CHATEL</v>
          </cell>
          <cell r="K73">
            <v>91115</v>
          </cell>
          <cell r="M73" t="str">
            <v>remarde, la (riviere)</v>
          </cell>
          <cell r="O73" t="str">
            <v>BOËLLE DES CHEVALIERS A BRUYERES-LE-CHATEL 1</v>
          </cell>
          <cell r="P73">
            <v>641452</v>
          </cell>
          <cell r="Q73">
            <v>6831819.57</v>
          </cell>
        </row>
        <row r="74">
          <cell r="A74" t="str">
            <v>03076000</v>
          </cell>
          <cell r="B74">
            <v>2015</v>
          </cell>
          <cell r="C74" t="str">
            <v>DRIF</v>
          </cell>
          <cell r="E74" t="str">
            <v>RCS</v>
          </cell>
          <cell r="F74" t="str">
            <v>RCS</v>
          </cell>
          <cell r="G74" t="str">
            <v>ILE-DE-FRANCE</v>
          </cell>
          <cell r="H74" t="str">
            <v>Yvelines</v>
          </cell>
          <cell r="I74" t="str">
            <v>78</v>
          </cell>
          <cell r="J74" t="str">
            <v>CHEVREUSE</v>
          </cell>
          <cell r="K74">
            <v>2184</v>
          </cell>
          <cell r="M74" t="str">
            <v>yvette, l' (riviere)</v>
          </cell>
          <cell r="O74" t="str">
            <v>L'YVETTE A CHEVREUSE 2</v>
          </cell>
          <cell r="P74">
            <v>629181.27</v>
          </cell>
          <cell r="Q74">
            <v>6845415.3</v>
          </cell>
        </row>
        <row r="75">
          <cell r="A75" t="str">
            <v>03076148</v>
          </cell>
          <cell r="B75">
            <v>2015</v>
          </cell>
          <cell r="C75" t="str">
            <v>DRIF</v>
          </cell>
          <cell r="E75" t="str">
            <v/>
          </cell>
          <cell r="F75" t="str">
            <v/>
          </cell>
          <cell r="G75" t="str">
            <v>ILE-DE-FRANCE</v>
          </cell>
          <cell r="H75" t="str">
            <v>Yvelines</v>
          </cell>
          <cell r="I75" t="str">
            <v>78</v>
          </cell>
          <cell r="J75" t="str">
            <v>MILON-LA-CHAPELLE</v>
          </cell>
          <cell r="K75">
            <v>60403</v>
          </cell>
          <cell r="L75">
            <v>85</v>
          </cell>
          <cell r="M75" t="str">
            <v>rhodon, le (riviere)</v>
          </cell>
          <cell r="N75" t="str">
            <v>TP9</v>
          </cell>
          <cell r="O75" t="str">
            <v>LE RHODON A MILON-LA-CHAPELLE 2</v>
          </cell>
          <cell r="P75">
            <v>630040</v>
          </cell>
          <cell r="Q75">
            <v>6847676.36</v>
          </cell>
        </row>
        <row r="76">
          <cell r="A76" t="str">
            <v>03076220</v>
          </cell>
          <cell r="B76">
            <v>2015</v>
          </cell>
          <cell r="C76" t="str">
            <v>DRIF</v>
          </cell>
          <cell r="E76" t="str">
            <v/>
          </cell>
          <cell r="F76" t="str">
            <v/>
          </cell>
          <cell r="G76" t="str">
            <v>ILE-DE-FRANCE</v>
          </cell>
          <cell r="H76" t="str">
            <v>Yvelines</v>
          </cell>
          <cell r="I76" t="str">
            <v>78</v>
          </cell>
          <cell r="J76" t="str">
            <v>SAINT-REMY-LES-CHEVREUSE</v>
          </cell>
          <cell r="K76">
            <v>60578</v>
          </cell>
          <cell r="M76" t="str">
            <v>yvette, l' (riviere)</v>
          </cell>
          <cell r="O76" t="str">
            <v>L'YVETTE A SAINT-REMY-LES-CHEVREUSE 1</v>
          </cell>
          <cell r="P76">
            <v>632962.48</v>
          </cell>
          <cell r="Q76">
            <v>6845325.32</v>
          </cell>
        </row>
        <row r="77">
          <cell r="A77" t="str">
            <v>03076410</v>
          </cell>
          <cell r="B77">
            <v>2015</v>
          </cell>
          <cell r="C77" t="str">
            <v>DRIF</v>
          </cell>
          <cell r="E77" t="str">
            <v>RACQ</v>
          </cell>
          <cell r="F77" t="str">
            <v>RACQ</v>
          </cell>
          <cell r="G77" t="str">
            <v>ILE DE France</v>
          </cell>
          <cell r="H77" t="str">
            <v>Essonne</v>
          </cell>
          <cell r="I77">
            <v>91</v>
          </cell>
          <cell r="J77" t="str">
            <v>VILLIERS LE BACLE</v>
          </cell>
          <cell r="K77">
            <v>86292</v>
          </cell>
          <cell r="M77" t="str">
            <v>Mérantaise</v>
          </cell>
          <cell r="O77" t="str">
            <v>LA MÉRANTAISE À VILLIERS-LE-BACLE 1</v>
          </cell>
          <cell r="P77">
            <v>635340</v>
          </cell>
          <cell r="Q77">
            <v>6846692</v>
          </cell>
        </row>
        <row r="78">
          <cell r="A78" t="str">
            <v>03077000</v>
          </cell>
          <cell r="B78">
            <v>2015</v>
          </cell>
          <cell r="C78" t="str">
            <v>DRIF</v>
          </cell>
          <cell r="E78" t="str">
            <v/>
          </cell>
          <cell r="F78" t="str">
            <v/>
          </cell>
          <cell r="G78" t="str">
            <v>ILE-DE-FRANCE</v>
          </cell>
          <cell r="H78" t="str">
            <v>Essonne</v>
          </cell>
          <cell r="I78" t="str">
            <v>91</v>
          </cell>
          <cell r="J78" t="str">
            <v>EPINAY SUR ORGE</v>
          </cell>
          <cell r="K78">
            <v>27221</v>
          </cell>
          <cell r="M78" t="str">
            <v>yvette, l' (riviere)</v>
          </cell>
          <cell r="O78" t="str">
            <v>L'YVETTE A EPINAY-SUR-ORGE 2</v>
          </cell>
          <cell r="P78">
            <v>651247.81</v>
          </cell>
          <cell r="Q78">
            <v>6841931.35</v>
          </cell>
        </row>
        <row r="79">
          <cell r="A79" t="str">
            <v>03077645</v>
          </cell>
          <cell r="B79">
            <v>2015</v>
          </cell>
          <cell r="C79" t="str">
            <v>DRIF</v>
          </cell>
          <cell r="E79" t="str">
            <v/>
          </cell>
          <cell r="F79" t="str">
            <v/>
          </cell>
          <cell r="G79" t="str">
            <v>ILE-DE-FRANCE</v>
          </cell>
          <cell r="H79" t="str">
            <v>Seine &amp; Marne</v>
          </cell>
          <cell r="I79" t="str">
            <v>77</v>
          </cell>
          <cell r="J79" t="str">
            <v>PLESSIS-FEU-AUSSOUS</v>
          </cell>
          <cell r="K79">
            <v>60499</v>
          </cell>
          <cell r="M79" t="str">
            <v>yerres, l' (riviere)</v>
          </cell>
          <cell r="O79" t="str">
            <v>L'YERRES A LE PLESSIS-FEU-AUSSOUX 1</v>
          </cell>
          <cell r="P79">
            <v>701486.67</v>
          </cell>
          <cell r="Q79">
            <v>6846358.3</v>
          </cell>
        </row>
        <row r="80">
          <cell r="A80" t="str">
            <v>03077910</v>
          </cell>
          <cell r="B80">
            <v>2015</v>
          </cell>
          <cell r="C80" t="str">
            <v>DRIF</v>
          </cell>
          <cell r="E80" t="str">
            <v/>
          </cell>
          <cell r="F80" t="str">
            <v/>
          </cell>
          <cell r="G80" t="str">
            <v>ILE-DE-FRANCE</v>
          </cell>
          <cell r="H80" t="str">
            <v>Seine &amp; Marne</v>
          </cell>
          <cell r="I80" t="str">
            <v>77</v>
          </cell>
          <cell r="J80" t="str">
            <v>VOINSLES</v>
          </cell>
          <cell r="K80">
            <v>77527</v>
          </cell>
          <cell r="M80" t="str">
            <v>visandre, de la (ruisseau)</v>
          </cell>
          <cell r="O80" t="str">
            <v>LE RUISSEAU DE LA VISANDRE A VOINSLES 1</v>
          </cell>
          <cell r="P80">
            <v>700719.13</v>
          </cell>
          <cell r="Q80">
            <v>6844223.1</v>
          </cell>
        </row>
        <row r="81">
          <cell r="A81" t="str">
            <v>03078060</v>
          </cell>
          <cell r="B81">
            <v>2015</v>
          </cell>
          <cell r="C81" t="str">
            <v>DRIF</v>
          </cell>
          <cell r="E81" t="str">
            <v>RACQ</v>
          </cell>
          <cell r="F81" t="str">
            <v>RACQ</v>
          </cell>
          <cell r="G81" t="str">
            <v>ILE-DE-FRANCE</v>
          </cell>
          <cell r="H81" t="str">
            <v>Seine &amp; Marne</v>
          </cell>
          <cell r="I81" t="str">
            <v>77</v>
          </cell>
          <cell r="J81" t="str">
            <v>BERNAY-VILBERT</v>
          </cell>
          <cell r="K81">
            <v>77031</v>
          </cell>
          <cell r="M81" t="str">
            <v>Fontaines blanches, des (ru)</v>
          </cell>
          <cell r="O81" t="str">
            <v>LE RU DES FONTAINES BLANCHES A BERNAY-VILBERT 1</v>
          </cell>
          <cell r="P81">
            <v>696850</v>
          </cell>
          <cell r="Q81">
            <v>6842034</v>
          </cell>
        </row>
        <row r="82">
          <cell r="A82" t="str">
            <v>03078110</v>
          </cell>
          <cell r="B82">
            <v>2015</v>
          </cell>
          <cell r="C82" t="str">
            <v>DRIF</v>
          </cell>
          <cell r="E82" t="str">
            <v>RCS</v>
          </cell>
          <cell r="F82" t="str">
            <v>RCS</v>
          </cell>
          <cell r="G82" t="str">
            <v>ILE-DE-FRANCE</v>
          </cell>
          <cell r="H82" t="str">
            <v>Seine &amp; Marne</v>
          </cell>
          <cell r="I82" t="str">
            <v>77</v>
          </cell>
          <cell r="J82" t="str">
            <v>COURTOMER</v>
          </cell>
          <cell r="K82">
            <v>89127</v>
          </cell>
          <cell r="L82">
            <v>79</v>
          </cell>
          <cell r="M82" t="str">
            <v>yerres, l' (riviere)</v>
          </cell>
          <cell r="N82" t="str">
            <v>M9</v>
          </cell>
          <cell r="O82" t="str">
            <v>L'YERRES A COURTOMER 1</v>
          </cell>
          <cell r="P82">
            <v>692884.14</v>
          </cell>
          <cell r="Q82">
            <v>6838979.33</v>
          </cell>
        </row>
        <row r="83">
          <cell r="A83" t="str">
            <v>03078385</v>
          </cell>
          <cell r="B83">
            <v>2015</v>
          </cell>
          <cell r="C83" t="str">
            <v>DRIF</v>
          </cell>
          <cell r="E83" t="str">
            <v/>
          </cell>
          <cell r="F83" t="str">
            <v/>
          </cell>
          <cell r="G83" t="str">
            <v>ILE-DE-FRANCE</v>
          </cell>
          <cell r="H83" t="str">
            <v>Seine &amp; Marne</v>
          </cell>
          <cell r="I83" t="str">
            <v>77</v>
          </cell>
          <cell r="J83" t="str">
            <v>YEBLES</v>
          </cell>
          <cell r="K83">
            <v>77534</v>
          </cell>
          <cell r="M83" t="str">
            <v>ru d'avon</v>
          </cell>
          <cell r="O83" t="str">
            <v>LE RU D'AVON A YEBLES 1</v>
          </cell>
          <cell r="P83" t="e">
            <v>#N/A</v>
          </cell>
          <cell r="Q83" t="e">
            <v>#N/A</v>
          </cell>
        </row>
        <row r="84">
          <cell r="A84" t="str">
            <v>03078510</v>
          </cell>
          <cell r="B84">
            <v>2015</v>
          </cell>
          <cell r="C84" t="str">
            <v>DRIF</v>
          </cell>
          <cell r="E84" t="str">
            <v/>
          </cell>
          <cell r="F84" t="str">
            <v/>
          </cell>
          <cell r="G84" t="str">
            <v>ILE-DE-FRANCE</v>
          </cell>
          <cell r="H84" t="str">
            <v>Seine &amp; Marne</v>
          </cell>
          <cell r="I84" t="str">
            <v>77</v>
          </cell>
          <cell r="J84" t="str">
            <v>PRESLES-EN-BRIE</v>
          </cell>
          <cell r="K84">
            <v>95504</v>
          </cell>
          <cell r="M84" t="str">
            <v>marsange, la (ruisseau)</v>
          </cell>
          <cell r="O84" t="str">
            <v>LA MARSANGE A PRESLES-EN-BRIE 1</v>
          </cell>
          <cell r="P84">
            <v>681338.77</v>
          </cell>
          <cell r="Q84">
            <v>6846787.89</v>
          </cell>
        </row>
        <row r="85">
          <cell r="A85" t="str">
            <v>03078600</v>
          </cell>
          <cell r="B85">
            <v>2015</v>
          </cell>
          <cell r="C85" t="str">
            <v>DRIF</v>
          </cell>
          <cell r="E85" t="str">
            <v/>
          </cell>
          <cell r="F85" t="str">
            <v/>
          </cell>
          <cell r="G85" t="str">
            <v>ILE-DE-FRANCE</v>
          </cell>
          <cell r="H85" t="str">
            <v>Seine &amp; Marne</v>
          </cell>
          <cell r="I85" t="str">
            <v>77</v>
          </cell>
          <cell r="J85" t="str">
            <v>SOIGNOLLES EN BRIE</v>
          </cell>
          <cell r="K85">
            <v>14674</v>
          </cell>
          <cell r="M85" t="str">
            <v>yerres, l' (riviere)</v>
          </cell>
          <cell r="O85" t="str">
            <v>L'YERRES A SOIGNOLLES-EN-BRIE 1</v>
          </cell>
          <cell r="P85">
            <v>677426.93</v>
          </cell>
          <cell r="Q85">
            <v>6839246.01</v>
          </cell>
        </row>
        <row r="86">
          <cell r="A86" t="str">
            <v>03078630</v>
          </cell>
          <cell r="B86">
            <v>2015</v>
          </cell>
          <cell r="C86" t="str">
            <v>DRIF</v>
          </cell>
          <cell r="E86" t="str">
            <v/>
          </cell>
          <cell r="F86" t="str">
            <v/>
          </cell>
          <cell r="G86" t="str">
            <v>ILE-DE-FRANCE</v>
          </cell>
          <cell r="H86" t="str">
            <v>Seine &amp; Marne</v>
          </cell>
          <cell r="I86">
            <v>77</v>
          </cell>
          <cell r="J86" t="str">
            <v>GRISY-SUISNES</v>
          </cell>
          <cell r="K86">
            <v>95287</v>
          </cell>
          <cell r="M86" t="str">
            <v>Barbançonne, la (rivière)</v>
          </cell>
          <cell r="O86" t="str">
            <v>LA BARBANCONNE A GRISY-SUISNES 2</v>
          </cell>
          <cell r="P86">
            <v>674547.63</v>
          </cell>
          <cell r="Q86">
            <v>6843134</v>
          </cell>
        </row>
        <row r="87">
          <cell r="A87" t="str">
            <v>03079270</v>
          </cell>
          <cell r="B87">
            <v>2015</v>
          </cell>
          <cell r="C87" t="str">
            <v>DRIF</v>
          </cell>
          <cell r="E87" t="str">
            <v/>
          </cell>
          <cell r="F87" t="str">
            <v/>
          </cell>
          <cell r="G87" t="str">
            <v>ILE-DE-FRANCE</v>
          </cell>
          <cell r="H87" t="str">
            <v>Essonne</v>
          </cell>
          <cell r="I87" t="str">
            <v>91</v>
          </cell>
          <cell r="J87" t="str">
            <v>BRUNOY</v>
          </cell>
          <cell r="K87">
            <v>91114</v>
          </cell>
          <cell r="M87" t="str">
            <v>yerres, l' (riviere)</v>
          </cell>
          <cell r="O87" t="str">
            <v>L'YERRES A BRUNOY 1</v>
          </cell>
          <cell r="P87">
            <v>662808.43</v>
          </cell>
          <cell r="Q87">
            <v>6844668.14</v>
          </cell>
        </row>
        <row r="88">
          <cell r="A88" t="str">
            <v>03079622</v>
          </cell>
          <cell r="B88">
            <v>2015</v>
          </cell>
          <cell r="C88" t="str">
            <v>DRIF</v>
          </cell>
          <cell r="E88" t="str">
            <v>RCS</v>
          </cell>
          <cell r="F88" t="str">
            <v>RCS</v>
          </cell>
          <cell r="G88" t="str">
            <v>ILE-DE-FRANCE</v>
          </cell>
          <cell r="H88" t="str">
            <v>Essonne</v>
          </cell>
          <cell r="I88">
            <v>91</v>
          </cell>
          <cell r="J88" t="str">
            <v>VILLECRESNES</v>
          </cell>
          <cell r="K88">
            <v>94075</v>
          </cell>
          <cell r="M88" t="str">
            <v>reveillon, le (ruisseau)</v>
          </cell>
          <cell r="O88" t="str">
            <v>LE RÉVEILLON A VILLECRESNES 2</v>
          </cell>
          <cell r="P88">
            <v>666383.08</v>
          </cell>
          <cell r="Q88">
            <v>6846792.76</v>
          </cell>
        </row>
        <row r="89">
          <cell r="A89" t="str">
            <v>03079850</v>
          </cell>
          <cell r="B89">
            <v>2015</v>
          </cell>
          <cell r="C89" t="str">
            <v>DRIF</v>
          </cell>
          <cell r="E89" t="str">
            <v>RCS</v>
          </cell>
          <cell r="F89" t="str">
            <v>RCS</v>
          </cell>
          <cell r="G89" t="str">
            <v>ILE-DE-FRANCE</v>
          </cell>
          <cell r="H89" t="str">
            <v>Essonne</v>
          </cell>
          <cell r="I89" t="str">
            <v>91</v>
          </cell>
          <cell r="J89" t="str">
            <v>CROSNES</v>
          </cell>
          <cell r="K89">
            <v>91191</v>
          </cell>
          <cell r="M89" t="str">
            <v>yerres, l' (riviere)</v>
          </cell>
          <cell r="O89" t="str">
            <v>L'YERRES A CROSNE 2</v>
          </cell>
          <cell r="P89">
            <v>660962</v>
          </cell>
          <cell r="Q89">
            <v>6845394</v>
          </cell>
        </row>
        <row r="90">
          <cell r="A90" t="str">
            <v>03080025</v>
          </cell>
          <cell r="B90">
            <v>2015</v>
          </cell>
          <cell r="C90" t="str">
            <v>DRIF</v>
          </cell>
          <cell r="E90" t="str">
            <v/>
          </cell>
          <cell r="F90" t="str">
            <v/>
          </cell>
          <cell r="G90" t="str">
            <v>ILE-DE-FRANCE</v>
          </cell>
          <cell r="H90" t="str">
            <v>Seine &amp; Marne</v>
          </cell>
          <cell r="I90" t="str">
            <v>77</v>
          </cell>
          <cell r="J90" t="str">
            <v>COURPALAY</v>
          </cell>
          <cell r="K90">
            <v>55129</v>
          </cell>
          <cell r="M90" t="str">
            <v>yvron, l' (ruisseau)</v>
          </cell>
          <cell r="O90" t="str">
            <v>L'YVRON A COURPALAY 2</v>
          </cell>
          <cell r="P90">
            <v>695867</v>
          </cell>
          <cell r="Q90">
            <v>6838252.76</v>
          </cell>
        </row>
        <row r="91">
          <cell r="A91" t="str">
            <v>03080660</v>
          </cell>
          <cell r="B91">
            <v>2015</v>
          </cell>
          <cell r="C91" t="str">
            <v>DRIF</v>
          </cell>
          <cell r="E91" t="str">
            <v/>
          </cell>
          <cell r="F91" t="str">
            <v/>
          </cell>
          <cell r="G91" t="str">
            <v>ILE-DE-FRANCE</v>
          </cell>
          <cell r="H91" t="str">
            <v>Val de Marne</v>
          </cell>
          <cell r="I91" t="str">
            <v>94</v>
          </cell>
          <cell r="J91" t="str">
            <v>ALFORTVILLE</v>
          </cell>
          <cell r="K91">
            <v>26003</v>
          </cell>
          <cell r="M91" t="str">
            <v>seine, la (fleuve)</v>
          </cell>
          <cell r="O91" t="str">
            <v>LA SEINE A ALFORTVILLE 3</v>
          </cell>
          <cell r="P91">
            <v>656677</v>
          </cell>
          <cell r="Q91">
            <v>6857253</v>
          </cell>
        </row>
        <row r="92">
          <cell r="A92" t="str">
            <v>03081000</v>
          </cell>
          <cell r="B92">
            <v>2015</v>
          </cell>
          <cell r="C92" t="str">
            <v>DRIF</v>
          </cell>
          <cell r="E92" t="str">
            <v/>
          </cell>
          <cell r="F92" t="str">
            <v/>
          </cell>
          <cell r="G92" t="str">
            <v>ILE-DE-FRANCE</v>
          </cell>
          <cell r="H92" t="str">
            <v>Paris</v>
          </cell>
          <cell r="I92" t="str">
            <v>75</v>
          </cell>
          <cell r="J92" t="str">
            <v>PARIS</v>
          </cell>
          <cell r="K92">
            <v>58207</v>
          </cell>
          <cell r="M92" t="str">
            <v>seine, la (fleuve)</v>
          </cell>
          <cell r="O92" t="str">
            <v>LA SEINE A PARIS-12E--ARRONDISSEMENT 1</v>
          </cell>
          <cell r="P92">
            <v>654599.85</v>
          </cell>
          <cell r="Q92">
            <v>6859348.1</v>
          </cell>
        </row>
        <row r="93">
          <cell r="A93" t="str">
            <v>03081001</v>
          </cell>
          <cell r="B93">
            <v>2015</v>
          </cell>
          <cell r="C93" t="str">
            <v>DRIF</v>
          </cell>
          <cell r="E93" t="str">
            <v/>
          </cell>
          <cell r="F93" t="str">
            <v/>
          </cell>
          <cell r="G93" t="str">
            <v>ILE-DE-FRANCE</v>
          </cell>
          <cell r="H93" t="str">
            <v>Essonne</v>
          </cell>
          <cell r="I93" t="str">
            <v>91</v>
          </cell>
          <cell r="J93" t="str">
            <v>FRESNES</v>
          </cell>
          <cell r="K93">
            <v>60256</v>
          </cell>
          <cell r="M93" t="str">
            <v>rungis, de (ru)</v>
          </cell>
          <cell r="O93" t="str">
            <v>LE RUISSEAU DE RUNGIS A FRESNES 1</v>
          </cell>
          <cell r="P93">
            <v>649840.5</v>
          </cell>
          <cell r="Q93">
            <v>6850267.64</v>
          </cell>
        </row>
        <row r="94">
          <cell r="A94" t="str">
            <v>03081033</v>
          </cell>
          <cell r="B94">
            <v>2015</v>
          </cell>
          <cell r="C94" t="str">
            <v>DRIF</v>
          </cell>
          <cell r="E94" t="str">
            <v/>
          </cell>
          <cell r="F94" t="str">
            <v/>
          </cell>
          <cell r="G94" t="str">
            <v>ILE-DE-FRANCE</v>
          </cell>
          <cell r="H94" t="str">
            <v>Val de Marne</v>
          </cell>
          <cell r="I94" t="str">
            <v>94</v>
          </cell>
          <cell r="J94" t="str">
            <v>FRESNES / GENTILLY</v>
          </cell>
          <cell r="K94">
            <v>94034</v>
          </cell>
          <cell r="M94" t="str">
            <v>bievre, la (riviere)</v>
          </cell>
          <cell r="O94" t="str">
            <v>LA BIÈVRE A GENTILLY 1</v>
          </cell>
          <cell r="P94">
            <v>652628.74</v>
          </cell>
          <cell r="Q94">
            <v>6857524.77</v>
          </cell>
        </row>
        <row r="95">
          <cell r="A95" t="str">
            <v>03081250</v>
          </cell>
          <cell r="B95">
            <v>2015</v>
          </cell>
          <cell r="C95" t="str">
            <v>DRIF</v>
          </cell>
          <cell r="E95" t="str">
            <v>RACQ</v>
          </cell>
          <cell r="F95" t="str">
            <v>RACQ</v>
          </cell>
          <cell r="G95" t="str">
            <v>ILE-DE-FRANCE</v>
          </cell>
          <cell r="H95" t="str">
            <v>Yvelines</v>
          </cell>
          <cell r="I95" t="str">
            <v>78</v>
          </cell>
          <cell r="J95" t="str">
            <v/>
          </cell>
          <cell r="K95" t="e">
            <v>#N/A</v>
          </cell>
          <cell r="L95">
            <v>55</v>
          </cell>
          <cell r="O95" t="str">
            <v>LE CANAL DE L'OURCQ A CLAYE SOUILLY 1</v>
          </cell>
          <cell r="P95">
            <v>675480</v>
          </cell>
          <cell r="Q95">
            <v>6873035</v>
          </cell>
        </row>
        <row r="96">
          <cell r="A96" t="str">
            <v>03082000</v>
          </cell>
          <cell r="B96">
            <v>2015</v>
          </cell>
          <cell r="C96" t="str">
            <v>DRIF</v>
          </cell>
          <cell r="E96" t="str">
            <v>RCS</v>
          </cell>
          <cell r="F96" t="str">
            <v>RCS</v>
          </cell>
          <cell r="G96" t="str">
            <v>ILE-DE-FRANCE</v>
          </cell>
          <cell r="H96" t="str">
            <v>Paris</v>
          </cell>
          <cell r="I96" t="str">
            <v>75</v>
          </cell>
          <cell r="J96" t="str">
            <v>SURESNES</v>
          </cell>
          <cell r="K96">
            <v>92073</v>
          </cell>
          <cell r="M96" t="str">
            <v>seine, la (fleuve)</v>
          </cell>
          <cell r="O96" t="str">
            <v>LA SEINE A SURESNES 2</v>
          </cell>
          <cell r="P96">
            <v>643449</v>
          </cell>
          <cell r="Q96">
            <v>6863192</v>
          </cell>
        </row>
        <row r="97">
          <cell r="A97" t="str">
            <v>03082560</v>
          </cell>
          <cell r="B97">
            <v>2015</v>
          </cell>
          <cell r="C97" t="str">
            <v>DRIF</v>
          </cell>
          <cell r="E97" t="str">
            <v/>
          </cell>
          <cell r="F97" t="str">
            <v/>
          </cell>
          <cell r="G97" t="str">
            <v>ILE-DE-FRANCE</v>
          </cell>
          <cell r="H97" t="str">
            <v>Hauts de Seine</v>
          </cell>
          <cell r="I97" t="str">
            <v>92</v>
          </cell>
          <cell r="J97" t="str">
            <v>CLICHY</v>
          </cell>
          <cell r="K97">
            <v>92024</v>
          </cell>
          <cell r="M97" t="str">
            <v>seine, la (fleuve)</v>
          </cell>
          <cell r="O97" t="str">
            <v>LA SEINE A CLICHY 1</v>
          </cell>
          <cell r="P97">
            <v>649460.31</v>
          </cell>
          <cell r="Q97">
            <v>6868318.83</v>
          </cell>
        </row>
        <row r="98">
          <cell r="A98" t="str">
            <v>03082719</v>
          </cell>
          <cell r="B98">
            <v>2015</v>
          </cell>
          <cell r="C98" t="str">
            <v>DRIF</v>
          </cell>
          <cell r="E98" t="str">
            <v/>
          </cell>
          <cell r="F98" t="str">
            <v/>
          </cell>
          <cell r="G98" t="str">
            <v>ILE-DE-FRANCE</v>
          </cell>
          <cell r="H98" t="str">
            <v>Val D'Oise</v>
          </cell>
          <cell r="I98" t="str">
            <v>95</v>
          </cell>
          <cell r="J98" t="str">
            <v>BONNEUIL-EN-FRANCE</v>
          </cell>
          <cell r="K98">
            <v>95088</v>
          </cell>
          <cell r="M98" t="str">
            <v>croult, le (riviere)</v>
          </cell>
          <cell r="O98" t="str">
            <v>LE CROULD A BONNEUIL-EN-FRANCE 1</v>
          </cell>
          <cell r="P98">
            <v>657984.47</v>
          </cell>
          <cell r="Q98">
            <v>6875255.07</v>
          </cell>
        </row>
        <row r="99">
          <cell r="A99" t="str">
            <v>03082758</v>
          </cell>
          <cell r="B99">
            <v>2015</v>
          </cell>
          <cell r="C99" t="str">
            <v>DRIF</v>
          </cell>
          <cell r="E99" t="str">
            <v/>
          </cell>
          <cell r="F99" t="str">
            <v/>
          </cell>
          <cell r="G99" t="str">
            <v>ILE-DE-FRANCE</v>
          </cell>
          <cell r="H99" t="str">
            <v>Val D'Oise</v>
          </cell>
          <cell r="I99" t="str">
            <v>95</v>
          </cell>
          <cell r="J99" t="str">
            <v>GARGES-LES-GONESSE</v>
          </cell>
          <cell r="K99">
            <v>95268</v>
          </cell>
          <cell r="L99">
            <v>39</v>
          </cell>
          <cell r="M99" t="str">
            <v>petit rosne, le (ruisseau)</v>
          </cell>
          <cell r="N99" t="str">
            <v>TP9</v>
          </cell>
          <cell r="O99" t="str">
            <v>LE ROSNE A GARGES-LES-GONESSE 1</v>
          </cell>
          <cell r="P99">
            <v>657735</v>
          </cell>
          <cell r="Q99">
            <v>6875297</v>
          </cell>
        </row>
        <row r="100">
          <cell r="A100" t="str">
            <v>03082781</v>
          </cell>
          <cell r="B100">
            <v>2015</v>
          </cell>
          <cell r="C100" t="str">
            <v>DRIF</v>
          </cell>
          <cell r="E100" t="str">
            <v/>
          </cell>
          <cell r="F100" t="str">
            <v/>
          </cell>
          <cell r="G100" t="str">
            <v>ILE-DE-FRANCE</v>
          </cell>
          <cell r="H100" t="str">
            <v>Val D'Oise</v>
          </cell>
          <cell r="I100" t="str">
            <v>95</v>
          </cell>
          <cell r="J100" t="str">
            <v>GARGES-LES-GONESSE</v>
          </cell>
          <cell r="K100">
            <v>95268</v>
          </cell>
          <cell r="M100" t="str">
            <v>croult, le (riviere)</v>
          </cell>
          <cell r="O100" t="str">
            <v>LE CROULD A GARGES-LES-GONESSE 1</v>
          </cell>
          <cell r="P100">
            <v>657108.9</v>
          </cell>
          <cell r="Q100">
            <v>6874054.14</v>
          </cell>
        </row>
        <row r="101">
          <cell r="A101" t="str">
            <v>03083450</v>
          </cell>
          <cell r="B101">
            <v>2015</v>
          </cell>
          <cell r="C101" t="str">
            <v>DRIF</v>
          </cell>
          <cell r="E101" t="str">
            <v/>
          </cell>
          <cell r="F101" t="str">
            <v/>
          </cell>
          <cell r="G101" t="str">
            <v>ILE-DE-FRANCE</v>
          </cell>
          <cell r="H101" t="str">
            <v>Hauts de Seine</v>
          </cell>
          <cell r="I101" t="str">
            <v>92</v>
          </cell>
          <cell r="J101" t="str">
            <v>COLOMBES</v>
          </cell>
          <cell r="K101">
            <v>92025</v>
          </cell>
          <cell r="M101" t="str">
            <v>seine, la (fleuve)</v>
          </cell>
          <cell r="O101" t="str">
            <v>LA SEINE A COLOMBES 2</v>
          </cell>
          <cell r="P101">
            <v>642869</v>
          </cell>
          <cell r="Q101">
            <v>6869219</v>
          </cell>
        </row>
        <row r="102">
          <cell r="A102" t="str">
            <v>03084169</v>
          </cell>
          <cell r="B102">
            <v>2015</v>
          </cell>
          <cell r="C102" t="str">
            <v>DRIF</v>
          </cell>
          <cell r="E102" t="str">
            <v>RACQ</v>
          </cell>
          <cell r="F102" t="str">
            <v>RACQ</v>
          </cell>
          <cell r="G102" t="str">
            <v>ILE-DE-FRANCE</v>
          </cell>
          <cell r="H102" t="str">
            <v>Yvelines</v>
          </cell>
          <cell r="I102" t="str">
            <v>78</v>
          </cell>
          <cell r="J102" t="str">
            <v>FOURQUEUX</v>
          </cell>
          <cell r="K102">
            <v>47101</v>
          </cell>
          <cell r="M102" t="str">
            <v>Buzot, de (ru)</v>
          </cell>
          <cell r="O102" t="str">
            <v>LE RU DE BUZOT A FOURQUEUX 1</v>
          </cell>
          <cell r="P102">
            <v>630850.7</v>
          </cell>
          <cell r="Q102">
            <v>6866736.7</v>
          </cell>
        </row>
        <row r="103">
          <cell r="A103" t="str">
            <v>03084470</v>
          </cell>
          <cell r="B103">
            <v>2015</v>
          </cell>
          <cell r="C103" t="str">
            <v>DRIF</v>
          </cell>
          <cell r="E103" t="str">
            <v>RCS</v>
          </cell>
          <cell r="F103" t="str">
            <v>RCS</v>
          </cell>
          <cell r="G103" t="str">
            <v>ILE-DE-FRANCE</v>
          </cell>
          <cell r="H103" t="str">
            <v>Yvelines</v>
          </cell>
          <cell r="I103" t="str">
            <v>78</v>
          </cell>
          <cell r="J103" t="str">
            <v>MAISONS LAFFITTE</v>
          </cell>
          <cell r="K103">
            <v>28230</v>
          </cell>
          <cell r="M103" t="str">
            <v>seine, la (fleuve)</v>
          </cell>
          <cell r="O103" t="str">
            <v>LA SEINE A MAISONS-LAFFITTE 1</v>
          </cell>
          <cell r="P103">
            <v>638306</v>
          </cell>
          <cell r="Q103">
            <v>6871938</v>
          </cell>
        </row>
        <row r="104">
          <cell r="A104" t="str">
            <v>03085000</v>
          </cell>
          <cell r="B104">
            <v>2015</v>
          </cell>
          <cell r="C104" t="str">
            <v>DRIF</v>
          </cell>
          <cell r="E104" t="str">
            <v/>
          </cell>
          <cell r="F104" t="str">
            <v/>
          </cell>
          <cell r="G104" t="str">
            <v>ILE-DE-FRANCE</v>
          </cell>
          <cell r="H104" t="str">
            <v>Yvelines</v>
          </cell>
          <cell r="I104" t="str">
            <v>78</v>
          </cell>
          <cell r="J104" t="str">
            <v>CONFLANS-SAINTE-HONORINE</v>
          </cell>
          <cell r="K104">
            <v>54136</v>
          </cell>
          <cell r="M104" t="str">
            <v>seine, la (fleuve)</v>
          </cell>
          <cell r="O104" t="str">
            <v>LA SEINE A CONFLANS-SAINTE-HONORINE 1</v>
          </cell>
          <cell r="P104">
            <v>632880.35</v>
          </cell>
          <cell r="Q104">
            <v>6876913</v>
          </cell>
        </row>
        <row r="105">
          <cell r="A105" t="str">
            <v>03109590</v>
          </cell>
          <cell r="B105">
            <v>2015</v>
          </cell>
          <cell r="C105" t="str">
            <v>DRIF</v>
          </cell>
          <cell r="E105" t="str">
            <v>RACQ</v>
          </cell>
          <cell r="F105" t="str">
            <v>RACQ</v>
          </cell>
          <cell r="G105" t="str">
            <v>ILE-DE-FRANCE</v>
          </cell>
          <cell r="H105" t="str">
            <v>Seine &amp; Marne</v>
          </cell>
          <cell r="I105">
            <v>77</v>
          </cell>
          <cell r="J105" t="str">
            <v>FORFRY</v>
          </cell>
          <cell r="K105">
            <v>77193</v>
          </cell>
          <cell r="M105" t="str">
            <v>averne, des (ru)</v>
          </cell>
          <cell r="O105" t="str">
            <v>LE RU DES AVERNES A FORFRY 1</v>
          </cell>
          <cell r="P105">
            <v>688876</v>
          </cell>
          <cell r="Q105">
            <v>6884389</v>
          </cell>
        </row>
        <row r="106">
          <cell r="A106" t="str">
            <v>03109597</v>
          </cell>
          <cell r="B106">
            <v>2015</v>
          </cell>
          <cell r="C106" t="str">
            <v>DRIF</v>
          </cell>
          <cell r="E106" t="str">
            <v>RACQ</v>
          </cell>
          <cell r="F106" t="str">
            <v>RACQ</v>
          </cell>
          <cell r="G106" t="str">
            <v>ILE-DE-FRANCE</v>
          </cell>
          <cell r="H106" t="str">
            <v>Seine &amp; Marne</v>
          </cell>
          <cell r="I106">
            <v>77</v>
          </cell>
          <cell r="J106" t="str">
            <v>FORFRY</v>
          </cell>
          <cell r="K106">
            <v>77193</v>
          </cell>
          <cell r="M106" t="str">
            <v>Brégy, de (ru)</v>
          </cell>
          <cell r="O106" t="str">
            <v>LE RU DE BREGY A FORFRY 1</v>
          </cell>
          <cell r="P106">
            <v>689531</v>
          </cell>
          <cell r="Q106">
            <v>6884631</v>
          </cell>
        </row>
        <row r="107">
          <cell r="A107" t="str">
            <v>03109660</v>
          </cell>
          <cell r="B107">
            <v>2015</v>
          </cell>
          <cell r="C107" t="str">
            <v>DRIF</v>
          </cell>
          <cell r="E107" t="str">
            <v/>
          </cell>
          <cell r="F107" t="str">
            <v/>
          </cell>
          <cell r="G107" t="str">
            <v>ILE-DE-FRANCE</v>
          </cell>
          <cell r="H107" t="str">
            <v>Seine &amp; Marne</v>
          </cell>
          <cell r="I107" t="str">
            <v>77</v>
          </cell>
          <cell r="J107" t="str">
            <v>CONGIS SUR THEROUANNE</v>
          </cell>
          <cell r="K107">
            <v>91613</v>
          </cell>
          <cell r="M107" t="str">
            <v>therouanne, la (riviere)</v>
          </cell>
          <cell r="O107" t="str">
            <v>LA THÉROUANNE A CONGIS-SUR-THEROUANNE 1</v>
          </cell>
          <cell r="P107">
            <v>697327.68</v>
          </cell>
          <cell r="Q107">
            <v>6880030.78</v>
          </cell>
        </row>
        <row r="108">
          <cell r="A108" t="str">
            <v>03109840</v>
          </cell>
          <cell r="B108">
            <v>2015</v>
          </cell>
          <cell r="C108" t="str">
            <v>DRIF</v>
          </cell>
          <cell r="E108" t="str">
            <v>RACQ</v>
          </cell>
          <cell r="F108" t="str">
            <v>RACQ</v>
          </cell>
          <cell r="G108" t="str">
            <v>ILE-DE-FRANCE</v>
          </cell>
          <cell r="H108" t="str">
            <v>Seine &amp; Marne</v>
          </cell>
          <cell r="I108" t="str">
            <v>77</v>
          </cell>
          <cell r="J108" t="str">
            <v>TRILPORT</v>
          </cell>
          <cell r="K108">
            <v>77475</v>
          </cell>
          <cell r="M108" t="str">
            <v>marne, la (riviere)</v>
          </cell>
          <cell r="O108" t="str">
            <v>LA MARNE A TRILPORT 1</v>
          </cell>
          <cell r="P108">
            <v>695892</v>
          </cell>
          <cell r="Q108">
            <v>6873022</v>
          </cell>
        </row>
        <row r="109">
          <cell r="A109" t="str">
            <v>03109935</v>
          </cell>
          <cell r="B109">
            <v>2015</v>
          </cell>
          <cell r="C109" t="str">
            <v>DRIF</v>
          </cell>
          <cell r="E109" t="str">
            <v>RACQ</v>
          </cell>
          <cell r="F109" t="str">
            <v>RACQ</v>
          </cell>
          <cell r="G109" t="str">
            <v>ILE-DE-FRANCE</v>
          </cell>
          <cell r="H109" t="str">
            <v>Seine &amp; Marne</v>
          </cell>
          <cell r="I109" t="str">
            <v>77</v>
          </cell>
          <cell r="J109" t="str">
            <v>NANTEUIL-LES-MEAUX</v>
          </cell>
          <cell r="K109">
            <v>77330</v>
          </cell>
          <cell r="L109">
            <v>45</v>
          </cell>
          <cell r="M109" t="str">
            <v>Cygnes, des (ru)</v>
          </cell>
          <cell r="O109" t="str">
            <v>LE RU DES CYGNES A NANTEUIL-LES-MEAUX 1</v>
          </cell>
          <cell r="P109">
            <v>693008</v>
          </cell>
          <cell r="Q109">
            <v>6870423</v>
          </cell>
        </row>
        <row r="110">
          <cell r="A110" t="str">
            <v>03110863</v>
          </cell>
          <cell r="B110">
            <v>2015</v>
          </cell>
          <cell r="C110" t="str">
            <v>DRIF</v>
          </cell>
          <cell r="E110" t="str">
            <v/>
          </cell>
          <cell r="F110" t="str">
            <v/>
          </cell>
          <cell r="G110" t="str">
            <v>ILE-DE-FRANCE</v>
          </cell>
          <cell r="H110" t="str">
            <v>Seine &amp; Marne</v>
          </cell>
          <cell r="I110" t="str">
            <v>77</v>
          </cell>
          <cell r="J110" t="str">
            <v>SAINT-THIBAULT-DES-VIGNES</v>
          </cell>
          <cell r="K110">
            <v>52449</v>
          </cell>
          <cell r="M110" t="str">
            <v>gondoire, la (ruisseau)</v>
          </cell>
          <cell r="O110" t="str">
            <v>LA GONDOIRE A SAINT-THIBAULT-DES-VIGNES 1</v>
          </cell>
          <cell r="P110">
            <v>675931.96</v>
          </cell>
          <cell r="Q110">
            <v>6862420.84</v>
          </cell>
        </row>
        <row r="111">
          <cell r="A111" t="str">
            <v>03111000</v>
          </cell>
          <cell r="B111">
            <v>2015</v>
          </cell>
          <cell r="C111" t="str">
            <v>DRIF</v>
          </cell>
          <cell r="E111" t="str">
            <v/>
          </cell>
          <cell r="F111" t="str">
            <v/>
          </cell>
          <cell r="G111" t="str">
            <v>ILE-DE-FRANCE</v>
          </cell>
          <cell r="H111" t="str">
            <v>Seine &amp; Marne</v>
          </cell>
          <cell r="I111" t="str">
            <v>77</v>
          </cell>
          <cell r="J111" t="str">
            <v>NOISIEL</v>
          </cell>
          <cell r="K111">
            <v>94053</v>
          </cell>
          <cell r="M111" t="str">
            <v>marne, la (riviere)</v>
          </cell>
          <cell r="O111" t="str">
            <v>LA MARNE A TORCY 1</v>
          </cell>
          <cell r="P111">
            <v>673905.63</v>
          </cell>
          <cell r="Q111">
            <v>6862500.84</v>
          </cell>
        </row>
        <row r="112">
          <cell r="A112" t="str">
            <v>03112000</v>
          </cell>
          <cell r="B112">
            <v>2015</v>
          </cell>
          <cell r="C112" t="str">
            <v>DRIF</v>
          </cell>
          <cell r="E112" t="str">
            <v/>
          </cell>
          <cell r="F112" t="str">
            <v/>
          </cell>
          <cell r="G112" t="str">
            <v>ILE-DE-FRANCE</v>
          </cell>
          <cell r="H112" t="str">
            <v>Val de Marne</v>
          </cell>
          <cell r="I112" t="str">
            <v>94</v>
          </cell>
          <cell r="J112" t="str">
            <v>JOINVILLE-LE-PONT</v>
          </cell>
          <cell r="K112">
            <v>52250</v>
          </cell>
          <cell r="M112" t="str">
            <v>marne, la (riviere)</v>
          </cell>
          <cell r="O112" t="str">
            <v>LA MARNE A JOINVILLE-LE-PONT 1</v>
          </cell>
          <cell r="P112">
            <v>661022.82</v>
          </cell>
          <cell r="Q112">
            <v>6857906</v>
          </cell>
        </row>
        <row r="113">
          <cell r="A113" t="str">
            <v>03112295</v>
          </cell>
          <cell r="B113">
            <v>2015</v>
          </cell>
          <cell r="C113" t="str">
            <v>DRIF</v>
          </cell>
          <cell r="E113" t="str">
            <v/>
          </cell>
          <cell r="F113" t="str">
            <v/>
          </cell>
          <cell r="G113" t="str">
            <v>ILE-DE-FRANCE</v>
          </cell>
          <cell r="H113" t="str">
            <v>Val de Marne</v>
          </cell>
          <cell r="I113" t="str">
            <v>94</v>
          </cell>
          <cell r="J113" t="str">
            <v>SUCY-EN-BRIE</v>
          </cell>
          <cell r="K113">
            <v>94071</v>
          </cell>
          <cell r="M113" t="str">
            <v>morbras, le (ruisseau)</v>
          </cell>
          <cell r="O113" t="str">
            <v>LE MORBRAS A SUCY-EN-BRIE 2</v>
          </cell>
          <cell r="P113">
            <v>664156.64</v>
          </cell>
          <cell r="Q113">
            <v>6853302.25</v>
          </cell>
        </row>
        <row r="114">
          <cell r="A114" t="str">
            <v>03112480</v>
          </cell>
          <cell r="B114">
            <v>2015</v>
          </cell>
          <cell r="C114" t="str">
            <v>DRIF</v>
          </cell>
          <cell r="E114" t="str">
            <v>RCS</v>
          </cell>
          <cell r="F114" t="str">
            <v>RCS</v>
          </cell>
          <cell r="G114" t="str">
            <v>ILE-DE-FRANCE</v>
          </cell>
          <cell r="H114" t="str">
            <v>Val de Marne</v>
          </cell>
          <cell r="I114" t="str">
            <v>94</v>
          </cell>
          <cell r="J114" t="str">
            <v>CHARENTON</v>
          </cell>
          <cell r="K114">
            <v>37059</v>
          </cell>
          <cell r="M114" t="str">
            <v>marne, la (riviere)</v>
          </cell>
          <cell r="O114" t="str">
            <v>LA MARNE A CHARENTON-LE-PONT 2</v>
          </cell>
          <cell r="P114">
            <v>657382.64</v>
          </cell>
          <cell r="Q114">
            <v>6857582</v>
          </cell>
        </row>
        <row r="115">
          <cell r="A115" t="str">
            <v>03113140</v>
          </cell>
          <cell r="B115">
            <v>2015</v>
          </cell>
          <cell r="C115" t="str">
            <v>DRIF</v>
          </cell>
          <cell r="E115" t="str">
            <v>RACQ</v>
          </cell>
          <cell r="F115" t="str">
            <v>RACQ</v>
          </cell>
          <cell r="G115" t="str">
            <v>CHAMPAGNE-ARDENNE</v>
          </cell>
          <cell r="H115" t="str">
            <v>Marne</v>
          </cell>
          <cell r="I115" t="str">
            <v>51</v>
          </cell>
          <cell r="J115" t="str">
            <v> VAL DES MARAIS</v>
          </cell>
          <cell r="K115" t="e">
            <v>#N/A</v>
          </cell>
          <cell r="L115">
            <v>136</v>
          </cell>
          <cell r="M115" t="str">
            <v>COLIGNY, de (ru)</v>
          </cell>
          <cell r="N115" t="str">
            <v>TP9</v>
          </cell>
          <cell r="O115" t="str">
            <v>LE RU DE COLIGNY A VAL DES MARAIS 1</v>
          </cell>
          <cell r="P115">
            <v>769350</v>
          </cell>
          <cell r="Q115">
            <v>6858301</v>
          </cell>
        </row>
        <row r="116">
          <cell r="A116" t="str">
            <v>03113179</v>
          </cell>
          <cell r="B116">
            <v>2015</v>
          </cell>
          <cell r="C116" t="str">
            <v>DRIF</v>
          </cell>
          <cell r="E116" t="str">
            <v>RACQ</v>
          </cell>
          <cell r="F116" t="str">
            <v>RACQ</v>
          </cell>
          <cell r="G116" t="str">
            <v>CHAMPAGNE-ARDENNE</v>
          </cell>
          <cell r="H116" t="str">
            <v>Marne</v>
          </cell>
          <cell r="I116" t="str">
            <v>51</v>
          </cell>
          <cell r="J116" t="str">
            <v> COIZARD-JOCHES</v>
          </cell>
          <cell r="K116" t="e">
            <v>#N/A</v>
          </cell>
          <cell r="L116">
            <v>127</v>
          </cell>
          <cell r="M116" t="str">
            <v>boitet, le (ruisseau)</v>
          </cell>
          <cell r="N116" t="str">
            <v>TP9</v>
          </cell>
          <cell r="O116" t="str">
            <v>LE BOITET A COIZARD-JOCHES 1</v>
          </cell>
          <cell r="P116">
            <v>765030</v>
          </cell>
          <cell r="Q116">
            <v>6858079</v>
          </cell>
        </row>
        <row r="117">
          <cell r="A117" t="str">
            <v>03113210</v>
          </cell>
          <cell r="B117">
            <v>2015</v>
          </cell>
          <cell r="C117" t="str">
            <v>DRIF</v>
          </cell>
          <cell r="E117" t="str">
            <v>RACQ</v>
          </cell>
          <cell r="F117" t="str">
            <v>RACQ</v>
          </cell>
          <cell r="G117" t="str">
            <v>CHAMPAGNE-ARDENNE</v>
          </cell>
          <cell r="H117" t="str">
            <v>Marne</v>
          </cell>
          <cell r="I117" t="str">
            <v>51</v>
          </cell>
          <cell r="J117" t="str">
            <v> BROUSSY LE GRAND</v>
          </cell>
          <cell r="K117" t="e">
            <v>#N/A</v>
          </cell>
          <cell r="L117">
            <v>135</v>
          </cell>
          <cell r="M117" t="str">
            <v>Broussy, de (ru)</v>
          </cell>
          <cell r="N117" t="str">
            <v>TP9</v>
          </cell>
          <cell r="O117" t="str">
            <v>LE RU DE BROUSSY A BROUSSY LE GRAND 1</v>
          </cell>
          <cell r="P117">
            <v>761924</v>
          </cell>
          <cell r="Q117">
            <v>6856169.71</v>
          </cell>
        </row>
        <row r="118">
          <cell r="A118" t="str">
            <v>03113218</v>
          </cell>
          <cell r="B118">
            <v>2015</v>
          </cell>
          <cell r="C118" t="str">
            <v>DRIF</v>
          </cell>
          <cell r="E118" t="str">
            <v/>
          </cell>
          <cell r="F118" t="str">
            <v/>
          </cell>
          <cell r="G118" t="str">
            <v>CHAMPAGNE-ARDENNE</v>
          </cell>
          <cell r="H118" t="str">
            <v>Marne</v>
          </cell>
          <cell r="I118" t="str">
            <v>51</v>
          </cell>
          <cell r="J118" t="str">
            <v>COIZARD-JOCHES</v>
          </cell>
          <cell r="K118">
            <v>51157</v>
          </cell>
          <cell r="M118" t="str">
            <v>Cubersault, du (ru)</v>
          </cell>
          <cell r="O118" t="str">
            <v>LE RUISSEAU DE CUBERSAULT A COIZARD-JOCHES 1</v>
          </cell>
          <cell r="P118">
            <v>763099.64</v>
          </cell>
          <cell r="Q118">
            <v>6858978.1</v>
          </cell>
        </row>
        <row r="119">
          <cell r="A119" t="str">
            <v>03113248</v>
          </cell>
          <cell r="B119">
            <v>2015</v>
          </cell>
          <cell r="C119" t="str">
            <v>DRIF</v>
          </cell>
          <cell r="E119" t="str">
            <v>RACQ</v>
          </cell>
          <cell r="F119" t="str">
            <v>RACQ</v>
          </cell>
          <cell r="G119" t="str">
            <v>CHAMPAGNE-ARDENNE</v>
          </cell>
          <cell r="H119" t="str">
            <v>Marne</v>
          </cell>
          <cell r="I119" t="str">
            <v>51</v>
          </cell>
          <cell r="J119" t="str">
            <v> OYES</v>
          </cell>
          <cell r="K119" t="e">
            <v>#N/A</v>
          </cell>
          <cell r="L119">
            <v>137</v>
          </cell>
          <cell r="M119" t="str">
            <v>Moulins, des (ru)</v>
          </cell>
          <cell r="O119" t="str">
            <v>LE RU DES MOULINS A OYES 1</v>
          </cell>
          <cell r="P119">
            <v>758364</v>
          </cell>
          <cell r="Q119">
            <v>6857401</v>
          </cell>
        </row>
        <row r="120">
          <cell r="A120" t="str">
            <v>03113265</v>
          </cell>
          <cell r="B120">
            <v>2015</v>
          </cell>
          <cell r="C120" t="str">
            <v>DRIF</v>
          </cell>
          <cell r="E120" t="str">
            <v>RACQ</v>
          </cell>
          <cell r="F120" t="str">
            <v>RACQ</v>
          </cell>
          <cell r="G120" t="str">
            <v>CHAMPAGNE-ARDENNE</v>
          </cell>
          <cell r="H120" t="str">
            <v>Marne</v>
          </cell>
          <cell r="I120" t="str">
            <v>51</v>
          </cell>
          <cell r="J120" t="str">
            <v>TALUS-SAINT-PRIX</v>
          </cell>
          <cell r="K120">
            <v>58284</v>
          </cell>
          <cell r="L120">
            <v>136</v>
          </cell>
          <cell r="M120" t="str">
            <v>maurupt, de (ru)</v>
          </cell>
          <cell r="N120" t="str">
            <v>P9</v>
          </cell>
          <cell r="O120" t="str">
            <v>LE RU DE MAURUPT A TALUS-SAINT-PRIX 1</v>
          </cell>
          <cell r="P120">
            <v>755609</v>
          </cell>
          <cell r="Q120">
            <v>6858980</v>
          </cell>
        </row>
        <row r="121">
          <cell r="A121" t="str">
            <v>03113295</v>
          </cell>
          <cell r="B121">
            <v>2015</v>
          </cell>
          <cell r="C121" t="str">
            <v>DRIF</v>
          </cell>
          <cell r="E121" t="str">
            <v>RACQ</v>
          </cell>
          <cell r="F121" t="str">
            <v>RACQ</v>
          </cell>
          <cell r="G121" t="str">
            <v>CHAMPAGNE-ARDENNE</v>
          </cell>
          <cell r="H121" t="str">
            <v>Marne</v>
          </cell>
          <cell r="I121" t="str">
            <v>51</v>
          </cell>
          <cell r="J121" t="str">
            <v>CORFELIX</v>
          </cell>
          <cell r="K121">
            <v>51170</v>
          </cell>
          <cell r="L121">
            <v>132</v>
          </cell>
          <cell r="M121" t="str">
            <v>Homme blanc, de l' (ru)</v>
          </cell>
          <cell r="N121" t="str">
            <v>NC</v>
          </cell>
          <cell r="O121" t="str">
            <v>LE RU DU L'HOMME BLANC A CORFELIX 1</v>
          </cell>
          <cell r="P121">
            <v>751733</v>
          </cell>
          <cell r="Q121">
            <v>6859912</v>
          </cell>
        </row>
        <row r="122">
          <cell r="A122" t="str">
            <v>03113310</v>
          </cell>
          <cell r="B122">
            <v>2015</v>
          </cell>
          <cell r="C122" t="str">
            <v>DRIF</v>
          </cell>
          <cell r="E122" t="str">
            <v>RACQ</v>
          </cell>
          <cell r="F122" t="str">
            <v>RACQ</v>
          </cell>
          <cell r="G122" t="str">
            <v>CHAMPAGNE-ARDENNE</v>
          </cell>
          <cell r="H122" t="str">
            <v>Marne</v>
          </cell>
          <cell r="I122" t="str">
            <v>51</v>
          </cell>
          <cell r="J122" t="str">
            <v>LE THOULT TROSNAY</v>
          </cell>
          <cell r="K122">
            <v>5073</v>
          </cell>
          <cell r="L122">
            <v>127</v>
          </cell>
          <cell r="M122" t="str">
            <v>Renards, aux (ru)</v>
          </cell>
          <cell r="N122" t="str">
            <v>TP9</v>
          </cell>
          <cell r="O122" t="str">
            <v>LE RU AUX RENARDS A LE THOULT TROSNAY 1 </v>
          </cell>
          <cell r="P122">
            <v>751145</v>
          </cell>
          <cell r="Q122">
            <v>6861358</v>
          </cell>
        </row>
        <row r="123">
          <cell r="A123" t="str">
            <v>03113340</v>
          </cell>
          <cell r="B123">
            <v>2015</v>
          </cell>
          <cell r="C123" t="str">
            <v>DRIF</v>
          </cell>
          <cell r="E123" t="str">
            <v>RACQ</v>
          </cell>
          <cell r="F123" t="str">
            <v>RACQ</v>
          </cell>
          <cell r="G123" t="str">
            <v>CHAMPAGNE-ARDENNE</v>
          </cell>
          <cell r="H123" t="str">
            <v>Marne</v>
          </cell>
          <cell r="I123" t="str">
            <v>51</v>
          </cell>
          <cell r="J123" t="str">
            <v>BOISSY LE REPOS</v>
          </cell>
          <cell r="K123">
            <v>77040</v>
          </cell>
          <cell r="L123">
            <v>146</v>
          </cell>
          <cell r="M123" t="str">
            <v>Champramont, de (ru)</v>
          </cell>
          <cell r="N123" t="str">
            <v>TP9</v>
          </cell>
          <cell r="O123" t="str">
            <v>LE RU DE CHAMPRAMONT A BOISSY LE REPOS 1</v>
          </cell>
          <cell r="P123">
            <v>746363</v>
          </cell>
          <cell r="Q123">
            <v>6861694</v>
          </cell>
        </row>
        <row r="124">
          <cell r="A124" t="str">
            <v>03113490</v>
          </cell>
          <cell r="B124">
            <v>2015</v>
          </cell>
          <cell r="C124" t="str">
            <v>DRIF</v>
          </cell>
          <cell r="E124" t="str">
            <v>RACQ</v>
          </cell>
          <cell r="F124" t="str">
            <v>RACQ</v>
          </cell>
          <cell r="G124" t="str">
            <v>CHAMPAGNE-ARDENNE</v>
          </cell>
          <cell r="H124" t="str">
            <v>Marne</v>
          </cell>
          <cell r="I124" t="str">
            <v>51</v>
          </cell>
          <cell r="J124" t="str">
            <v>MONTMIRAIL</v>
          </cell>
          <cell r="K124">
            <v>72208</v>
          </cell>
          <cell r="L124">
            <v>128</v>
          </cell>
          <cell r="M124" t="str">
            <v>Egremonts, des (ru)</v>
          </cell>
          <cell r="N124" t="str">
            <v>TP9</v>
          </cell>
          <cell r="O124" t="str">
            <v>LE RU DES ÉGREMONTS A MONTMIRAIL 1</v>
          </cell>
          <cell r="P124">
            <v>738459</v>
          </cell>
          <cell r="Q124">
            <v>6863756</v>
          </cell>
        </row>
        <row r="125">
          <cell r="A125" t="str">
            <v>03113495</v>
          </cell>
          <cell r="B125">
            <v>2015</v>
          </cell>
          <cell r="C125" t="str">
            <v>DRIF</v>
          </cell>
          <cell r="E125" t="str">
            <v>RACQ</v>
          </cell>
          <cell r="F125" t="str">
            <v>RACQ</v>
          </cell>
          <cell r="G125" t="str">
            <v>CHAMPAGNE-ARDENNE</v>
          </cell>
          <cell r="H125" t="str">
            <v>Marne</v>
          </cell>
          <cell r="I125" t="str">
            <v>51</v>
          </cell>
          <cell r="J125" t="str">
            <v>MECRINGES</v>
          </cell>
          <cell r="K125">
            <v>55329</v>
          </cell>
          <cell r="L125">
            <v>118</v>
          </cell>
          <cell r="M125" t="str">
            <v>VINET, de (ru)</v>
          </cell>
          <cell r="N125" t="str">
            <v>TP9</v>
          </cell>
          <cell r="O125" t="str">
            <v>LE RU DE VINET A MECRINGES 1</v>
          </cell>
          <cell r="P125">
            <v>735373</v>
          </cell>
          <cell r="Q125">
            <v>6862887</v>
          </cell>
        </row>
        <row r="126">
          <cell r="A126" t="str">
            <v>03113546</v>
          </cell>
          <cell r="B126">
            <v>2015</v>
          </cell>
          <cell r="C126" t="str">
            <v>DRIF</v>
          </cell>
          <cell r="E126" t="str">
            <v>RACQ</v>
          </cell>
          <cell r="F126" t="str">
            <v>RACQ</v>
          </cell>
          <cell r="G126" t="str">
            <v>CHAMPAGNE-ARDENNE</v>
          </cell>
          <cell r="H126" t="str">
            <v>Aisne</v>
          </cell>
          <cell r="I126" t="str">
            <v>02</v>
          </cell>
          <cell r="J126" t="str">
            <v>VENDIÈRES</v>
          </cell>
          <cell r="K126">
            <v>2776</v>
          </cell>
          <cell r="L126">
            <v>126</v>
          </cell>
          <cell r="M126" t="str">
            <v>val, du (ru)</v>
          </cell>
          <cell r="N126" t="str">
            <v>TP9</v>
          </cell>
          <cell r="O126" t="str">
            <v>LE RU DU VAL A VENDIERES 1</v>
          </cell>
          <cell r="P126">
            <v>732156</v>
          </cell>
          <cell r="Q126">
            <v>6862986</v>
          </cell>
        </row>
        <row r="127">
          <cell r="A127" t="str">
            <v>03113610</v>
          </cell>
          <cell r="B127">
            <v>2015</v>
          </cell>
          <cell r="C127" t="str">
            <v>DRIF</v>
          </cell>
          <cell r="E127" t="str">
            <v/>
          </cell>
          <cell r="F127" t="str">
            <v/>
          </cell>
          <cell r="G127" t="str">
            <v>ILE-DE-FRANCE</v>
          </cell>
          <cell r="H127" t="str">
            <v>Seine &amp; Marne</v>
          </cell>
          <cell r="I127" t="str">
            <v>77</v>
          </cell>
          <cell r="J127" t="str">
            <v>VERDELOT</v>
          </cell>
          <cell r="K127">
            <v>77492</v>
          </cell>
          <cell r="M127" t="str">
            <v>petit morin, le (riviere)</v>
          </cell>
          <cell r="O127" t="str">
            <v>LE PETIT MORIN A VERDELOT 1</v>
          </cell>
          <cell r="P127">
            <v>726725.96</v>
          </cell>
          <cell r="Q127">
            <v>6863726.42</v>
          </cell>
        </row>
        <row r="128">
          <cell r="A128" t="str">
            <v>03113653</v>
          </cell>
          <cell r="B128">
            <v>2015</v>
          </cell>
          <cell r="C128" t="str">
            <v>DRIF</v>
          </cell>
          <cell r="E128" t="str">
            <v>RACQ</v>
          </cell>
          <cell r="F128" t="str">
            <v>RACQ</v>
          </cell>
          <cell r="G128" t="str">
            <v>CHAMPAGNE-ARDENNE</v>
          </cell>
          <cell r="H128" t="str">
            <v>Seine &amp; Marne</v>
          </cell>
          <cell r="I128" t="str">
            <v>77</v>
          </cell>
          <cell r="J128" t="str">
            <v>VERDELOT</v>
          </cell>
          <cell r="K128">
            <v>77492</v>
          </cell>
          <cell r="M128" t="str">
            <v>moreau (ru)</v>
          </cell>
          <cell r="O128" t="str">
            <v>LE RU MOREAU A VERDELOT 1</v>
          </cell>
          <cell r="P128">
            <v>727619</v>
          </cell>
          <cell r="Q128">
            <v>6865395</v>
          </cell>
        </row>
        <row r="129">
          <cell r="A129" t="str">
            <v>03113710</v>
          </cell>
          <cell r="B129">
            <v>2015</v>
          </cell>
          <cell r="C129" t="str">
            <v>DRIF</v>
          </cell>
          <cell r="E129" t="str">
            <v>RACQ</v>
          </cell>
          <cell r="F129" t="str">
            <v>RACQ</v>
          </cell>
          <cell r="G129" t="str">
            <v>ILE-DE-FRANCE</v>
          </cell>
          <cell r="H129" t="str">
            <v>Seine &amp; Marne</v>
          </cell>
          <cell r="I129" t="str">
            <v>77</v>
          </cell>
          <cell r="J129" t="str">
            <v>BELLOT</v>
          </cell>
          <cell r="K129">
            <v>77030</v>
          </cell>
          <cell r="M129" t="str">
            <v>Bellot, de (ru)</v>
          </cell>
          <cell r="O129" t="str">
            <v>LE RU DE BELLOT A BELLOT 1</v>
          </cell>
          <cell r="P129">
            <v>723425</v>
          </cell>
          <cell r="Q129">
            <v>6861974</v>
          </cell>
        </row>
        <row r="130">
          <cell r="A130" t="str">
            <v>03113816</v>
          </cell>
          <cell r="B130">
            <v>2015</v>
          </cell>
          <cell r="C130" t="str">
            <v>DRIF</v>
          </cell>
          <cell r="E130" t="str">
            <v>RACQ</v>
          </cell>
          <cell r="F130" t="str">
            <v>RACQ</v>
          </cell>
          <cell r="G130" t="str">
            <v>ILE-DE-FRANCE</v>
          </cell>
          <cell r="J130" t="str">
            <v>SABLONNIÈRES</v>
          </cell>
          <cell r="K130">
            <v>77398</v>
          </cell>
          <cell r="M130" t="str">
            <v>Avaleau</v>
          </cell>
          <cell r="O130" t="str">
            <v>LE RU D'AVALEAU A SABLONNIERES 1</v>
          </cell>
          <cell r="P130">
            <v>712473</v>
          </cell>
          <cell r="Q130">
            <v>6864250</v>
          </cell>
        </row>
        <row r="131">
          <cell r="A131" t="str">
            <v>03113895</v>
          </cell>
          <cell r="B131">
            <v>2015</v>
          </cell>
          <cell r="C131" t="str">
            <v>DRIF</v>
          </cell>
          <cell r="E131" t="str">
            <v>RACQ</v>
          </cell>
          <cell r="F131" t="str">
            <v>RACQ</v>
          </cell>
          <cell r="G131" t="str">
            <v>CHAMPAGNE-ARDENNE</v>
          </cell>
          <cell r="H131" t="str">
            <v>Marne</v>
          </cell>
          <cell r="I131" t="str">
            <v>51</v>
          </cell>
          <cell r="J131" t="str">
            <v>ORLY-SUR-MORIN</v>
          </cell>
          <cell r="K131">
            <v>77345</v>
          </cell>
          <cell r="L131">
            <v>72</v>
          </cell>
          <cell r="M131" t="str">
            <v>fonderie, de la (ru)</v>
          </cell>
          <cell r="O131" t="str">
            <v>LE RU DE LA FONDERIE A ORLY-SUR-MORIN 1</v>
          </cell>
          <cell r="P131">
            <v>716816.5</v>
          </cell>
          <cell r="Q131">
            <v>6866959</v>
          </cell>
        </row>
        <row r="132">
          <cell r="A132" t="str">
            <v>03113980</v>
          </cell>
          <cell r="B132">
            <v>2015</v>
          </cell>
          <cell r="C132" t="str">
            <v>DRIF</v>
          </cell>
          <cell r="E132" t="str">
            <v>RACQ</v>
          </cell>
          <cell r="F132" t="str">
            <v>RACQ</v>
          </cell>
          <cell r="G132" t="str">
            <v>ILE-DE-FRANCE</v>
          </cell>
          <cell r="H132" t="str">
            <v>Seine &amp; Marne</v>
          </cell>
          <cell r="I132" t="str">
            <v>77</v>
          </cell>
          <cell r="J132" t="str">
            <v>SAINT-CYR-SUR-MORIN</v>
          </cell>
          <cell r="K132">
            <v>2668</v>
          </cell>
          <cell r="M132" t="str">
            <v>Choisiel, de (ru)</v>
          </cell>
          <cell r="O132" t="str">
            <v>LE RU DE CHOISIEL A SAINT-CYR-SUR-MORIN 1</v>
          </cell>
          <cell r="P132">
            <v>711636</v>
          </cell>
          <cell r="Q132">
            <v>6867500</v>
          </cell>
        </row>
        <row r="133">
          <cell r="A133" t="str">
            <v>03114000</v>
          </cell>
          <cell r="B133">
            <v>2015</v>
          </cell>
          <cell r="C133" t="str">
            <v>DRIF</v>
          </cell>
          <cell r="E133" t="str">
            <v>RCS</v>
          </cell>
          <cell r="F133" t="str">
            <v>RCS</v>
          </cell>
          <cell r="G133" t="str">
            <v>ILE-DE-FRANCE</v>
          </cell>
          <cell r="H133" t="str">
            <v>Seine &amp; Marne</v>
          </cell>
          <cell r="I133" t="str">
            <v>77</v>
          </cell>
          <cell r="J133" t="str">
            <v>VANRY / SAINT CYR SUR MORIN</v>
          </cell>
          <cell r="K133">
            <v>7333</v>
          </cell>
          <cell r="L133">
            <v>55</v>
          </cell>
          <cell r="M133" t="str">
            <v>petit morin, le (riviere)</v>
          </cell>
          <cell r="N133" t="str">
            <v>P9</v>
          </cell>
          <cell r="O133" t="str">
            <v>LE PETIT MORIN A SAINT-CYR-SUR-MORIN 2</v>
          </cell>
          <cell r="P133">
            <v>711663</v>
          </cell>
          <cell r="Q133">
            <v>6868378.33</v>
          </cell>
        </row>
        <row r="134">
          <cell r="A134" t="str">
            <v>03116187</v>
          </cell>
          <cell r="B134">
            <v>2015</v>
          </cell>
          <cell r="C134" t="str">
            <v>DRIF</v>
          </cell>
          <cell r="E134" t="str">
            <v/>
          </cell>
          <cell r="F134" t="str">
            <v/>
          </cell>
          <cell r="G134" t="str">
            <v>CHAMPAGNE-ARDENNE</v>
          </cell>
          <cell r="H134" t="str">
            <v>Marne</v>
          </cell>
          <cell r="I134" t="str">
            <v>51</v>
          </cell>
          <cell r="J134" t="str">
            <v>ESTERNAY</v>
          </cell>
          <cell r="K134">
            <v>51237</v>
          </cell>
          <cell r="M134" t="str">
            <v>grand morin, le (riviere)</v>
          </cell>
          <cell r="O134" t="str">
            <v>LE GRAND MORIN A ESTERNAY 1</v>
          </cell>
          <cell r="P134">
            <v>742452</v>
          </cell>
          <cell r="Q134">
            <v>6847298</v>
          </cell>
        </row>
        <row r="135">
          <cell r="A135" t="str">
            <v>03116192</v>
          </cell>
          <cell r="B135">
            <v>2015</v>
          </cell>
          <cell r="C135" t="str">
            <v>DRIF</v>
          </cell>
          <cell r="E135" t="str">
            <v>RACQ</v>
          </cell>
          <cell r="F135" t="str">
            <v>RACQ</v>
          </cell>
          <cell r="G135" t="str">
            <v>CHAMPAGNE-ARDENNE</v>
          </cell>
          <cell r="H135" t="str">
            <v>Marne</v>
          </cell>
          <cell r="I135" t="str">
            <v>51</v>
          </cell>
          <cell r="J135" t="str">
            <v>ESTERNAY</v>
          </cell>
          <cell r="K135">
            <v>51237</v>
          </cell>
          <cell r="L135">
            <v>155</v>
          </cell>
          <cell r="M135" t="str">
            <v>Larrons, des  (ru)</v>
          </cell>
          <cell r="O135" t="str">
            <v>LE RU DES LARRONS A ESTERNAY 1</v>
          </cell>
          <cell r="P135">
            <v>741728</v>
          </cell>
          <cell r="Q135">
            <v>6846830</v>
          </cell>
        </row>
        <row r="136">
          <cell r="A136" t="str">
            <v>03116398</v>
          </cell>
          <cell r="B136">
            <v>2015</v>
          </cell>
          <cell r="C136" t="str">
            <v>DRIF</v>
          </cell>
          <cell r="E136" t="str">
            <v>RACQ</v>
          </cell>
          <cell r="F136" t="str">
            <v>RACQ</v>
          </cell>
          <cell r="G136" t="str">
            <v>CHAMPAGNE-ARDENNE</v>
          </cell>
          <cell r="H136" t="str">
            <v>Marne</v>
          </cell>
          <cell r="I136" t="str">
            <v>51</v>
          </cell>
          <cell r="J136" t="str">
            <v> NEUVY</v>
          </cell>
          <cell r="K136" t="e">
            <v>#N/A</v>
          </cell>
          <cell r="L136">
            <v>137</v>
          </cell>
          <cell r="M136" t="str">
            <v>Nogentel, (ru)</v>
          </cell>
          <cell r="O136" t="str">
            <v>LE RU NOGENTEL A NEUVY 1</v>
          </cell>
          <cell r="P136">
            <v>738228</v>
          </cell>
          <cell r="Q136">
            <v>6848949</v>
          </cell>
        </row>
        <row r="137">
          <cell r="A137" t="str">
            <v>03116600</v>
          </cell>
          <cell r="B137">
            <v>2015</v>
          </cell>
          <cell r="C137" t="str">
            <v>DRIF</v>
          </cell>
          <cell r="E137" t="str">
            <v>RACQ</v>
          </cell>
          <cell r="F137" t="str">
            <v>RACQ</v>
          </cell>
          <cell r="G137" t="str">
            <v>CHAMPAGNE-ARDENNE</v>
          </cell>
          <cell r="H137" t="str">
            <v>Marne</v>
          </cell>
          <cell r="I137" t="str">
            <v>51</v>
          </cell>
          <cell r="J137" t="str">
            <v>TREFOLS</v>
          </cell>
          <cell r="K137">
            <v>29287</v>
          </cell>
          <cell r="L137">
            <v>143</v>
          </cell>
          <cell r="M137" t="str">
            <v>bonneval, de (ru)</v>
          </cell>
          <cell r="O137" t="str">
            <v>LE RU DE BONNEVAL A TREFOLS 1</v>
          </cell>
          <cell r="P137">
            <v>736158</v>
          </cell>
          <cell r="Q137">
            <v>6854230</v>
          </cell>
        </row>
        <row r="138">
          <cell r="A138" t="str">
            <v>03116680</v>
          </cell>
          <cell r="B138">
            <v>2015</v>
          </cell>
          <cell r="C138" t="str">
            <v>DRIF</v>
          </cell>
          <cell r="E138" t="str">
            <v>RACQ</v>
          </cell>
          <cell r="F138" t="str">
            <v>RACQ</v>
          </cell>
          <cell r="G138" t="str">
            <v>CHAMPAGNE-ARDENNE</v>
          </cell>
          <cell r="H138" t="str">
            <v>Marne</v>
          </cell>
          <cell r="I138" t="str">
            <v>51</v>
          </cell>
          <cell r="J138" t="str">
            <v>VILLENEUVE LA LIONNE</v>
          </cell>
          <cell r="K138">
            <v>63458</v>
          </cell>
          <cell r="L138">
            <v>141</v>
          </cell>
          <cell r="M138" t="str">
            <v>MENIL TARTARIN, du (ru)</v>
          </cell>
          <cell r="O138" t="str">
            <v>LE RU DU MENIL TARTARIN A VILLENEUVE LA LIONNE 1</v>
          </cell>
          <cell r="P138">
            <v>733421</v>
          </cell>
          <cell r="Q138">
            <v>6853549</v>
          </cell>
        </row>
        <row r="139">
          <cell r="A139" t="str">
            <v>03116720</v>
          </cell>
          <cell r="B139">
            <v>2015</v>
          </cell>
          <cell r="C139" t="str">
            <v>DRIF</v>
          </cell>
          <cell r="E139" t="str">
            <v>RCS</v>
          </cell>
          <cell r="F139" t="str">
            <v>RCS</v>
          </cell>
          <cell r="G139" t="str">
            <v>CHAMPAGNE-ARDENNE</v>
          </cell>
          <cell r="H139" t="str">
            <v>Marne</v>
          </cell>
          <cell r="I139" t="str">
            <v>51</v>
          </cell>
          <cell r="J139" t="str">
            <v>VILLENEUVE LA LIONNE</v>
          </cell>
          <cell r="K139">
            <v>63458</v>
          </cell>
          <cell r="L139">
            <v>119</v>
          </cell>
          <cell r="M139" t="str">
            <v>grand morin, le (riviere)</v>
          </cell>
          <cell r="N139" t="str">
            <v>P9</v>
          </cell>
          <cell r="O139" t="str">
            <v>LE GRAND MORIN A VILLENEUVE-LA-LIONNE 1</v>
          </cell>
          <cell r="P139">
            <v>732681.2</v>
          </cell>
          <cell r="Q139">
            <v>6853748.33</v>
          </cell>
        </row>
        <row r="140">
          <cell r="A140" t="str">
            <v>03116820</v>
          </cell>
          <cell r="B140">
            <v>2015</v>
          </cell>
          <cell r="C140" t="str">
            <v>DRIF</v>
          </cell>
          <cell r="E140" t="str">
            <v>RACQ</v>
          </cell>
          <cell r="F140" t="str">
            <v>RACQ</v>
          </cell>
          <cell r="G140" t="str">
            <v>ILE-DE-FRANCE</v>
          </cell>
          <cell r="H140" t="str">
            <v>Seine &amp; Marne</v>
          </cell>
          <cell r="I140" t="str">
            <v>77</v>
          </cell>
          <cell r="J140" t="str">
            <v>MEILLERAY</v>
          </cell>
          <cell r="K140">
            <v>3169</v>
          </cell>
          <cell r="M140" t="str">
            <v>Val, du (ru)</v>
          </cell>
          <cell r="O140" t="str">
            <v>LE RU DU VAL A MEILLERAY 1 </v>
          </cell>
          <cell r="P140">
            <v>731094</v>
          </cell>
          <cell r="Q140">
            <v>6854450</v>
          </cell>
        </row>
        <row r="141">
          <cell r="A141" t="str">
            <v>03117302</v>
          </cell>
          <cell r="B141">
            <v>2015</v>
          </cell>
          <cell r="C141" t="str">
            <v>DRIF</v>
          </cell>
          <cell r="E141" t="str">
            <v>RACQ</v>
          </cell>
          <cell r="F141" t="str">
            <v>RACQ</v>
          </cell>
          <cell r="G141" t="str">
            <v>ILE-DE-FRANCE</v>
          </cell>
          <cell r="H141" t="str">
            <v>Seine &amp; Marne</v>
          </cell>
          <cell r="I141" t="str">
            <v>77</v>
          </cell>
          <cell r="J141" t="str">
            <v>SAINT-REMY-LA-VANNE</v>
          </cell>
          <cell r="K141">
            <v>60578</v>
          </cell>
          <cell r="M141" t="str">
            <v>Couru, de (ru)</v>
          </cell>
          <cell r="O141" t="str">
            <v>LE RU DE COURU A SAINT-REMY-LA-VANNE 1</v>
          </cell>
          <cell r="P141">
            <v>717836</v>
          </cell>
          <cell r="Q141">
            <v>6856255</v>
          </cell>
        </row>
        <row r="142">
          <cell r="A142" t="str">
            <v>03117310</v>
          </cell>
          <cell r="B142">
            <v>2015</v>
          </cell>
          <cell r="C142" t="str">
            <v>DRIF</v>
          </cell>
          <cell r="E142" t="str">
            <v/>
          </cell>
          <cell r="F142" t="str">
            <v/>
          </cell>
          <cell r="G142" t="str">
            <v>ILE-DE-FRANCE</v>
          </cell>
          <cell r="H142" t="str">
            <v>Seine &amp; Marne</v>
          </cell>
          <cell r="I142" t="str">
            <v>77</v>
          </cell>
          <cell r="J142" t="str">
            <v>SAINT REMY LA VANNE</v>
          </cell>
          <cell r="K142">
            <v>2668</v>
          </cell>
          <cell r="M142" t="str">
            <v>grand morin, le (riviere)</v>
          </cell>
          <cell r="O142" t="str">
            <v>LE GRAND MORIN A SAINT-REMY-LA-VANNE 1</v>
          </cell>
          <cell r="P142">
            <v>716336.16</v>
          </cell>
          <cell r="Q142">
            <v>6855551.24</v>
          </cell>
        </row>
        <row r="143">
          <cell r="A143" t="str">
            <v>03117440</v>
          </cell>
          <cell r="B143">
            <v>2015</v>
          </cell>
          <cell r="C143" t="str">
            <v>DRIF</v>
          </cell>
          <cell r="E143" t="str">
            <v>RACQ</v>
          </cell>
          <cell r="F143" t="str">
            <v>RACQ</v>
          </cell>
          <cell r="G143" t="str">
            <v>ILE-de-FRANCE</v>
          </cell>
          <cell r="H143" t="str">
            <v>Seine &amp; Marne</v>
          </cell>
          <cell r="I143">
            <v>77</v>
          </cell>
          <cell r="J143" t="str">
            <v>SAINT-SIMEON</v>
          </cell>
          <cell r="K143">
            <v>52449</v>
          </cell>
          <cell r="L143">
            <v>85</v>
          </cell>
          <cell r="M143" t="str">
            <v>Vannetin, du (ru)</v>
          </cell>
          <cell r="O143" t="str">
            <v>LE VANNETIN A SAINT-SIMEON 1</v>
          </cell>
          <cell r="P143">
            <v>714525</v>
          </cell>
          <cell r="Q143">
            <v>6855615</v>
          </cell>
        </row>
        <row r="144">
          <cell r="A144" t="str">
            <v>03117565</v>
          </cell>
          <cell r="B144">
            <v>2015</v>
          </cell>
          <cell r="C144" t="str">
            <v>DRIF</v>
          </cell>
          <cell r="E144" t="str">
            <v>RACQ</v>
          </cell>
          <cell r="F144" t="str">
            <v>RACQ</v>
          </cell>
          <cell r="G144" t="str">
            <v>ILE-DE-FRANCE</v>
          </cell>
          <cell r="H144" t="str">
            <v>Seine &amp; Marne</v>
          </cell>
          <cell r="I144" t="str">
            <v>77</v>
          </cell>
          <cell r="J144" t="str">
            <v>CHAUFFRY</v>
          </cell>
          <cell r="K144">
            <v>77106</v>
          </cell>
          <cell r="L144">
            <v>84</v>
          </cell>
          <cell r="M144" t="str">
            <v>raboireau, de (ru)</v>
          </cell>
          <cell r="O144" t="str">
            <v>LE RU DE RABOIREAU A CHAUFFRY 1</v>
          </cell>
          <cell r="P144">
            <v>713658</v>
          </cell>
          <cell r="Q144">
            <v>6856736</v>
          </cell>
        </row>
        <row r="145">
          <cell r="A145" t="str">
            <v>03117800</v>
          </cell>
          <cell r="B145">
            <v>2015</v>
          </cell>
          <cell r="C145" t="str">
            <v>DRIF</v>
          </cell>
          <cell r="E145" t="str">
            <v>RACQ</v>
          </cell>
          <cell r="F145" t="str">
            <v>RACQ</v>
          </cell>
          <cell r="G145" t="str">
            <v>ILE-DE-FRANCE</v>
          </cell>
          <cell r="H145" t="str">
            <v>Seine &amp; Marne</v>
          </cell>
          <cell r="I145">
            <v>77</v>
          </cell>
          <cell r="J145" t="str">
            <v>COULOMMIERS</v>
          </cell>
          <cell r="K145">
            <v>51177</v>
          </cell>
          <cell r="M145" t="str">
            <v>Orgeval</v>
          </cell>
          <cell r="O145" t="str">
            <v>L'ORGEVAL À COULOMMIERS 2</v>
          </cell>
          <cell r="P145">
            <v>708127</v>
          </cell>
          <cell r="Q145">
            <v>6857985</v>
          </cell>
        </row>
        <row r="146">
          <cell r="A146" t="str">
            <v>03117905</v>
          </cell>
          <cell r="B146">
            <v>2015</v>
          </cell>
          <cell r="C146" t="str">
            <v>DRIF</v>
          </cell>
          <cell r="E146" t="str">
            <v>RACQ</v>
          </cell>
          <cell r="F146" t="str">
            <v>RACQ</v>
          </cell>
          <cell r="G146" t="str">
            <v>ILE-DE-FRANCE</v>
          </cell>
          <cell r="H146" t="str">
            <v>Seine &amp; Marne</v>
          </cell>
          <cell r="I146" t="str">
            <v>77</v>
          </cell>
          <cell r="J146" t="str">
            <v>MOUROUX</v>
          </cell>
          <cell r="K146">
            <v>58183</v>
          </cell>
          <cell r="M146" t="str">
            <v>Lieton, du (ru) </v>
          </cell>
          <cell r="O146" t="str">
            <v>LE RU DU LIETON A MOUROUX 1</v>
          </cell>
          <cell r="P146">
            <v>703125</v>
          </cell>
          <cell r="Q146">
            <v>6857838</v>
          </cell>
        </row>
        <row r="147">
          <cell r="A147" t="str">
            <v>03118000</v>
          </cell>
          <cell r="B147">
            <v>2015</v>
          </cell>
          <cell r="C147" t="str">
            <v>DRIF</v>
          </cell>
          <cell r="E147" t="str">
            <v/>
          </cell>
          <cell r="F147" t="str">
            <v/>
          </cell>
          <cell r="G147" t="str">
            <v>ILE-DE-FRANCE</v>
          </cell>
          <cell r="H147" t="str">
            <v>Seine &amp; Marne</v>
          </cell>
          <cell r="I147" t="str">
            <v>77</v>
          </cell>
          <cell r="J147" t="str">
            <v>POMMEUSE</v>
          </cell>
          <cell r="K147">
            <v>77371</v>
          </cell>
          <cell r="M147" t="str">
            <v>grand morin, le (riviere)</v>
          </cell>
          <cell r="O147" t="str">
            <v>LE GRAND MORIN A POMMEUSE 1</v>
          </cell>
          <cell r="P147">
            <v>700976.33</v>
          </cell>
          <cell r="Q147">
            <v>6857520.51</v>
          </cell>
        </row>
        <row r="148">
          <cell r="A148" t="str">
            <v>03118300</v>
          </cell>
          <cell r="B148">
            <v>2015</v>
          </cell>
          <cell r="C148" t="str">
            <v>DRIF</v>
          </cell>
          <cell r="E148" t="str">
            <v>RCS</v>
          </cell>
          <cell r="F148" t="str">
            <v>RCS</v>
          </cell>
          <cell r="G148" t="str">
            <v>ILE-DE-FRANCE</v>
          </cell>
          <cell r="H148" t="str">
            <v>Seine &amp; Marne</v>
          </cell>
          <cell r="I148">
            <v>77</v>
          </cell>
          <cell r="J148" t="str">
            <v>TIGEAUX</v>
          </cell>
          <cell r="K148">
            <v>85293</v>
          </cell>
          <cell r="M148" t="str">
            <v>grand morin, le (riviere)</v>
          </cell>
          <cell r="O148" t="str">
            <v>LE GRAND MORIN A TIGEAUX 1</v>
          </cell>
          <cell r="P148">
            <v>692899</v>
          </cell>
          <cell r="Q148">
            <v>6858813</v>
          </cell>
        </row>
        <row r="149">
          <cell r="A149" t="str">
            <v>03118962</v>
          </cell>
          <cell r="B149">
            <v>2015</v>
          </cell>
          <cell r="C149" t="str">
            <v>DRIF</v>
          </cell>
          <cell r="E149" t="str">
            <v>RACQ</v>
          </cell>
          <cell r="F149" t="str">
            <v>RACQ</v>
          </cell>
          <cell r="G149" t="str">
            <v>ILE-DE-FRANCE</v>
          </cell>
          <cell r="H149" t="str">
            <v>Seine &amp; Marne</v>
          </cell>
          <cell r="I149">
            <v>77</v>
          </cell>
          <cell r="J149" t="str">
            <v>MONTRY</v>
          </cell>
          <cell r="K149">
            <v>77315</v>
          </cell>
          <cell r="M149" t="str">
            <v>Lochy, de (ru)</v>
          </cell>
          <cell r="O149" t="str">
            <v>LE RU DE LOCHY A MONTRY 1</v>
          </cell>
          <cell r="P149">
            <v>688124.8</v>
          </cell>
          <cell r="Q149">
            <v>6864985</v>
          </cell>
        </row>
        <row r="150">
          <cell r="A150" t="str">
            <v>03119590</v>
          </cell>
          <cell r="B150">
            <v>2015</v>
          </cell>
          <cell r="C150" t="str">
            <v>DRIF</v>
          </cell>
          <cell r="E150" t="str">
            <v/>
          </cell>
          <cell r="F150" t="str">
            <v/>
          </cell>
          <cell r="G150" t="str">
            <v>ILE-DE-FRANCE</v>
          </cell>
          <cell r="H150" t="str">
            <v>Seine &amp; Marne</v>
          </cell>
          <cell r="I150" t="str">
            <v>77</v>
          </cell>
          <cell r="J150" t="str">
            <v>AMILLIS</v>
          </cell>
          <cell r="K150">
            <v>2014</v>
          </cell>
          <cell r="M150" t="str">
            <v>aubetin, l' (riviere)</v>
          </cell>
          <cell r="O150" t="str">
            <v>L'AUBETIN A AMILLIS 1</v>
          </cell>
          <cell r="P150">
            <v>710674.71</v>
          </cell>
          <cell r="Q150">
            <v>6848457.43</v>
          </cell>
        </row>
        <row r="151">
          <cell r="A151" t="str">
            <v>03120000</v>
          </cell>
          <cell r="B151">
            <v>2015</v>
          </cell>
          <cell r="C151" t="str">
            <v>DRIF</v>
          </cell>
          <cell r="E151" t="str">
            <v/>
          </cell>
          <cell r="F151" t="str">
            <v/>
          </cell>
          <cell r="G151" t="str">
            <v>ILE-DE-FRANCE</v>
          </cell>
          <cell r="H151" t="str">
            <v>Seine &amp; Marne</v>
          </cell>
          <cell r="I151" t="str">
            <v>77</v>
          </cell>
          <cell r="J151" t="str">
            <v>POMMEUSE</v>
          </cell>
          <cell r="K151">
            <v>77371</v>
          </cell>
          <cell r="M151" t="str">
            <v>aubetin, l' (riviere)</v>
          </cell>
          <cell r="O151" t="str">
            <v>L'AUBETIN A POMMEUSE 1</v>
          </cell>
          <cell r="P151">
            <v>700979.66</v>
          </cell>
          <cell r="Q151">
            <v>6856818.18</v>
          </cell>
        </row>
        <row r="152">
          <cell r="A152" t="str">
            <v>03120685</v>
          </cell>
          <cell r="B152">
            <v>2015</v>
          </cell>
          <cell r="C152" t="str">
            <v>DRIF</v>
          </cell>
          <cell r="E152" t="str">
            <v/>
          </cell>
          <cell r="F152" t="str">
            <v/>
          </cell>
          <cell r="G152" t="str">
            <v>ILE-DE-FRANCE</v>
          </cell>
          <cell r="H152" t="str">
            <v>Seine &amp; Marne</v>
          </cell>
          <cell r="I152" t="str">
            <v>77</v>
          </cell>
          <cell r="J152" t="str">
            <v>COMPANS</v>
          </cell>
          <cell r="K152">
            <v>76185</v>
          </cell>
          <cell r="M152" t="str">
            <v>biberonne, la (riviere)</v>
          </cell>
          <cell r="O152" t="str">
            <v>LA BIBERONNE A COMPANS 1</v>
          </cell>
          <cell r="P152">
            <v>675991.56</v>
          </cell>
          <cell r="Q152">
            <v>6876303.99</v>
          </cell>
        </row>
        <row r="153">
          <cell r="A153" t="str">
            <v>03120800</v>
          </cell>
          <cell r="B153">
            <v>2015</v>
          </cell>
          <cell r="C153" t="str">
            <v>DRIF</v>
          </cell>
          <cell r="E153" t="str">
            <v/>
          </cell>
          <cell r="F153" t="str">
            <v/>
          </cell>
          <cell r="G153" t="str">
            <v>ILE-DE-FRANCE</v>
          </cell>
          <cell r="H153" t="str">
            <v>Seine &amp; Marne</v>
          </cell>
          <cell r="I153" t="str">
            <v>77</v>
          </cell>
          <cell r="J153" t="str">
            <v>GRESSY</v>
          </cell>
          <cell r="K153">
            <v>77214</v>
          </cell>
          <cell r="M153" t="str">
            <v>beuvronne, la (riviere)</v>
          </cell>
          <cell r="O153" t="str">
            <v>LA BEUVRONNE A GRESSY 1</v>
          </cell>
          <cell r="P153">
            <v>676372.12</v>
          </cell>
          <cell r="Q153">
            <v>6873921.49</v>
          </cell>
        </row>
        <row r="154">
          <cell r="A154" t="str">
            <v>03122008</v>
          </cell>
          <cell r="B154">
            <v>2015</v>
          </cell>
          <cell r="C154" t="str">
            <v>DRIF</v>
          </cell>
          <cell r="E154" t="str">
            <v>RCS</v>
          </cell>
          <cell r="F154" t="str">
            <v>RCS</v>
          </cell>
          <cell r="G154" t="str">
            <v>ILE-DE-FRANCE</v>
          </cell>
          <cell r="H154" t="str">
            <v>Essonne</v>
          </cell>
          <cell r="I154" t="str">
            <v>91</v>
          </cell>
          <cell r="J154" t="str">
            <v>VERRIERES-LE-BUISSON</v>
          </cell>
          <cell r="K154">
            <v>91645</v>
          </cell>
          <cell r="L154">
            <v>68</v>
          </cell>
          <cell r="M154" t="str">
            <v>bievre, la (riviere)</v>
          </cell>
          <cell r="N154" t="str">
            <v>TP9</v>
          </cell>
          <cell r="O154" t="str">
            <v>LA BIÈVRE A VERRIERES-LE-BUISSON 1</v>
          </cell>
          <cell r="P154">
            <v>643343.58</v>
          </cell>
          <cell r="Q154">
            <v>6849814.54</v>
          </cell>
        </row>
        <row r="155">
          <cell r="A155" t="str">
            <v>03122999</v>
          </cell>
          <cell r="B155">
            <v>2015</v>
          </cell>
          <cell r="C155" t="str">
            <v>DRIF</v>
          </cell>
          <cell r="E155" t="str">
            <v/>
          </cell>
          <cell r="F155" t="str">
            <v/>
          </cell>
          <cell r="G155" t="str">
            <v>ILE-DE-FRANCE</v>
          </cell>
          <cell r="H155" t="str">
            <v>Essonne</v>
          </cell>
          <cell r="I155" t="str">
            <v>91</v>
          </cell>
          <cell r="J155" t="str">
            <v>VERRIERES-LE-BUISSON</v>
          </cell>
          <cell r="K155">
            <v>91645</v>
          </cell>
          <cell r="M155" t="str">
            <v>Vauhallan, de (ru)</v>
          </cell>
          <cell r="O155" t="str">
            <v>LE RUISSEAU DE VAUHALAN A VERRIERES-LE-BUISSON 1</v>
          </cell>
          <cell r="P155" t="str">
            <v>?</v>
          </cell>
          <cell r="Q155" t="str">
            <v>?</v>
          </cell>
        </row>
        <row r="156">
          <cell r="A156" t="str">
            <v>03125000</v>
          </cell>
          <cell r="B156">
            <v>2015</v>
          </cell>
          <cell r="C156" t="str">
            <v>DRIF</v>
          </cell>
          <cell r="E156" t="str">
            <v>RCS</v>
          </cell>
          <cell r="F156" t="str">
            <v>RCS</v>
          </cell>
          <cell r="G156" t="str">
            <v>ILE-DE-FRANCE</v>
          </cell>
          <cell r="H156" t="str">
            <v>Yvelines</v>
          </cell>
          <cell r="I156" t="str">
            <v>78</v>
          </cell>
          <cell r="J156" t="str">
            <v>POISSY</v>
          </cell>
          <cell r="K156">
            <v>78498</v>
          </cell>
          <cell r="M156" t="str">
            <v>seine, la (fleuve)</v>
          </cell>
          <cell r="O156" t="str">
            <v>LA SEINE A POISSY 1</v>
          </cell>
          <cell r="P156">
            <v>629539</v>
          </cell>
          <cell r="Q156">
            <v>6871128</v>
          </cell>
        </row>
        <row r="157">
          <cell r="A157" t="str">
            <v>03125500</v>
          </cell>
          <cell r="B157">
            <v>2015</v>
          </cell>
          <cell r="C157" t="str">
            <v>DRIF</v>
          </cell>
          <cell r="E157" t="str">
            <v/>
          </cell>
          <cell r="F157" t="str">
            <v/>
          </cell>
          <cell r="G157" t="str">
            <v>ILE-DE-FRANCE</v>
          </cell>
          <cell r="H157" t="str">
            <v>Yvelines</v>
          </cell>
          <cell r="I157" t="str">
            <v>78</v>
          </cell>
          <cell r="J157" t="str">
            <v>TRIEL-SUR-SEINE</v>
          </cell>
          <cell r="K157">
            <v>60645</v>
          </cell>
          <cell r="M157" t="str">
            <v>seine, la (fleuve)</v>
          </cell>
          <cell r="O157" t="str">
            <v>LA SEINE A TRIEL-SUR-SEINE 1</v>
          </cell>
          <cell r="P157">
            <v>626883</v>
          </cell>
          <cell r="Q157">
            <v>6875855.68</v>
          </cell>
        </row>
        <row r="158">
          <cell r="A158" t="str">
            <v>03125925</v>
          </cell>
          <cell r="B158">
            <v>2015</v>
          </cell>
          <cell r="C158" t="str">
            <v>DRIF</v>
          </cell>
          <cell r="E158" t="str">
            <v/>
          </cell>
          <cell r="F158" t="str">
            <v/>
          </cell>
          <cell r="G158" t="str">
            <v>ILE-DE-FRANCE</v>
          </cell>
          <cell r="H158" t="str">
            <v>Yvelines</v>
          </cell>
          <cell r="I158" t="str">
            <v>78</v>
          </cell>
          <cell r="J158" t="str">
            <v>CHAPET</v>
          </cell>
          <cell r="K158">
            <v>78140</v>
          </cell>
          <cell r="M158" t="str">
            <v>Orgeval, d' (ruisseau)</v>
          </cell>
          <cell r="O158" t="str">
            <v>LE RUISSEAU D'ORGEVAL A CHAPET 1</v>
          </cell>
          <cell r="P158">
            <v>621402.65</v>
          </cell>
          <cell r="Q158">
            <v>6874340.49</v>
          </cell>
        </row>
        <row r="159">
          <cell r="A159" t="str">
            <v>03126000</v>
          </cell>
          <cell r="B159">
            <v>2015</v>
          </cell>
          <cell r="C159" t="str">
            <v>DRIF</v>
          </cell>
          <cell r="E159" t="str">
            <v/>
          </cell>
          <cell r="F159" t="str">
            <v/>
          </cell>
          <cell r="G159" t="str">
            <v>ILE-DE-FRANCE</v>
          </cell>
          <cell r="H159" t="str">
            <v>Yvelines</v>
          </cell>
          <cell r="I159" t="str">
            <v>78</v>
          </cell>
          <cell r="J159" t="str">
            <v>MEULAN</v>
          </cell>
          <cell r="K159">
            <v>21409</v>
          </cell>
          <cell r="M159" t="str">
            <v>seine, la (fleuve)</v>
          </cell>
          <cell r="O159" t="str">
            <v>LA SEINE A MEULAN 1</v>
          </cell>
          <cell r="P159">
            <v>620040.55</v>
          </cell>
          <cell r="Q159">
            <v>6878314</v>
          </cell>
        </row>
        <row r="160">
          <cell r="A160" t="str">
            <v>03126055</v>
          </cell>
          <cell r="B160">
            <v>2015</v>
          </cell>
          <cell r="C160" t="str">
            <v>DRIF</v>
          </cell>
          <cell r="E160" t="str">
            <v/>
          </cell>
          <cell r="F160" t="str">
            <v/>
          </cell>
          <cell r="G160" t="str">
            <v>ILE-DE-FRANCE</v>
          </cell>
          <cell r="H160" t="str">
            <v>Yvelines</v>
          </cell>
          <cell r="I160" t="str">
            <v>78</v>
          </cell>
          <cell r="J160" t="str">
            <v>TESSANCOURT-SUR-AUBETTE</v>
          </cell>
          <cell r="K160">
            <v>57666</v>
          </cell>
          <cell r="M160" t="str">
            <v>aubette, l' (riviere)</v>
          </cell>
          <cell r="O160" t="str">
            <v>L'AUBETTE A TESSANCOURT-SUR-AUBETTE 2</v>
          </cell>
          <cell r="P160">
            <v>620156.84</v>
          </cell>
          <cell r="Q160">
            <v>6879827.16</v>
          </cell>
        </row>
        <row r="161">
          <cell r="A161" t="str">
            <v>03126088</v>
          </cell>
          <cell r="B161">
            <v>2015</v>
          </cell>
          <cell r="C161" t="str">
            <v>DRIF</v>
          </cell>
          <cell r="E161" t="str">
            <v/>
          </cell>
          <cell r="F161" t="str">
            <v/>
          </cell>
          <cell r="G161" t="str">
            <v>ILE-DE-FRANCE</v>
          </cell>
          <cell r="H161" t="str">
            <v>Yvelines</v>
          </cell>
          <cell r="I161" t="str">
            <v>78</v>
          </cell>
          <cell r="J161" t="str">
            <v>GAILLON-SUR-MONTCIENT</v>
          </cell>
          <cell r="K161">
            <v>27275</v>
          </cell>
          <cell r="M161" t="str">
            <v>montcient, la (riviere)</v>
          </cell>
          <cell r="O161" t="str">
            <v>LA MONTCIENT A GAILLON-SUR-MONTCIENT 1</v>
          </cell>
          <cell r="P161">
            <v>619539</v>
          </cell>
          <cell r="Q161">
            <v>6879859</v>
          </cell>
        </row>
        <row r="162">
          <cell r="A162" t="str">
            <v>03126511</v>
          </cell>
          <cell r="B162">
            <v>2015</v>
          </cell>
          <cell r="C162" t="str">
            <v>DRIF</v>
          </cell>
          <cell r="E162" t="str">
            <v/>
          </cell>
          <cell r="F162" t="str">
            <v/>
          </cell>
          <cell r="G162" t="str">
            <v>ILE-DE-FRANCE</v>
          </cell>
          <cell r="H162" t="str">
            <v>Yvelines</v>
          </cell>
          <cell r="I162" t="str">
            <v>78</v>
          </cell>
          <cell r="J162" t="str">
            <v>GARGENVILLE</v>
          </cell>
          <cell r="K162">
            <v>84047</v>
          </cell>
          <cell r="M162" t="str">
            <v>seine, la (fleuve)</v>
          </cell>
          <cell r="O162" t="str">
            <v>LA SEINE A GARGENVILLE 2</v>
          </cell>
          <cell r="P162">
            <v>612799</v>
          </cell>
          <cell r="Q162">
            <v>6875258</v>
          </cell>
        </row>
        <row r="163">
          <cell r="A163" t="str">
            <v>03126704</v>
          </cell>
          <cell r="B163">
            <v>2015</v>
          </cell>
          <cell r="C163" t="str">
            <v>DRIF</v>
          </cell>
          <cell r="E163" t="str">
            <v/>
          </cell>
          <cell r="F163" t="str">
            <v/>
          </cell>
          <cell r="G163" t="str">
            <v>ILE-DE-FRANCE</v>
          </cell>
          <cell r="H163" t="str">
            <v>Yvelines</v>
          </cell>
          <cell r="I163" t="str">
            <v>78</v>
          </cell>
          <cell r="J163" t="str">
            <v>GUERVILLE</v>
          </cell>
          <cell r="K163">
            <v>57274</v>
          </cell>
          <cell r="M163" t="str">
            <v>senneville, la (ruisseau)</v>
          </cell>
          <cell r="O163" t="str">
            <v>LE RU DE SENNEVILLE A GUERVILLE 1</v>
          </cell>
          <cell r="P163">
            <v>608372</v>
          </cell>
          <cell r="Q163">
            <v>6872593</v>
          </cell>
        </row>
        <row r="164">
          <cell r="A164" t="str">
            <v>03127001</v>
          </cell>
          <cell r="B164">
            <v>2015</v>
          </cell>
          <cell r="C164" t="str">
            <v>DRIF</v>
          </cell>
          <cell r="E164" t="str">
            <v>RACQ</v>
          </cell>
          <cell r="F164" t="str">
            <v>RACQ</v>
          </cell>
          <cell r="G164" t="str">
            <v>ILE-DE-FRANCE</v>
          </cell>
          <cell r="H164" t="str">
            <v>Yvelines</v>
          </cell>
          <cell r="I164" t="str">
            <v>78</v>
          </cell>
          <cell r="J164" t="str">
            <v>ISSOU</v>
          </cell>
          <cell r="K164">
            <v>64276</v>
          </cell>
          <cell r="O164" t="str">
            <v>LE RU DE FONTENAY A ISSOU 1</v>
          </cell>
          <cell r="P164">
            <v>610545</v>
          </cell>
          <cell r="Q164">
            <v>6877319</v>
          </cell>
        </row>
        <row r="165">
          <cell r="A165" t="str">
            <v>03127235</v>
          </cell>
          <cell r="B165">
            <v>2015</v>
          </cell>
          <cell r="C165" t="str">
            <v>DRIF</v>
          </cell>
          <cell r="E165" t="str">
            <v>RACQ</v>
          </cell>
          <cell r="F165" t="str">
            <v>RACQ</v>
          </cell>
          <cell r="G165" t="str">
            <v>ILE-DE-FRANCE</v>
          </cell>
          <cell r="H165" t="str">
            <v>Yvelines</v>
          </cell>
          <cell r="I165" t="str">
            <v>78</v>
          </cell>
          <cell r="J165" t="str">
            <v>ROSNY-SUR-SEINE</v>
          </cell>
          <cell r="K165">
            <v>93064</v>
          </cell>
          <cell r="O165" t="str">
            <v>LE RU DE BLERY A ROSNY-SUR-SEINE 1</v>
          </cell>
          <cell r="P165">
            <v>598964.5</v>
          </cell>
          <cell r="Q165">
            <v>6879202</v>
          </cell>
        </row>
        <row r="166">
          <cell r="A166" t="str">
            <v>03127370</v>
          </cell>
          <cell r="B166">
            <v>2015</v>
          </cell>
          <cell r="C166" t="str">
            <v>DRIF</v>
          </cell>
          <cell r="E166" t="str">
            <v>RCS</v>
          </cell>
          <cell r="F166" t="str">
            <v>RCS</v>
          </cell>
          <cell r="G166" t="str">
            <v>ILE-DE-FRANCE</v>
          </cell>
          <cell r="H166" t="str">
            <v>Yvelines</v>
          </cell>
          <cell r="I166" t="str">
            <v>78</v>
          </cell>
          <cell r="J166" t="str">
            <v>MERICOURT</v>
          </cell>
          <cell r="K166">
            <v>11230</v>
          </cell>
          <cell r="M166" t="str">
            <v>seine, la (fleuve)</v>
          </cell>
          <cell r="O166" t="str">
            <v>LA SEINE A MERICOURT 4</v>
          </cell>
          <cell r="P166">
            <v>598968.77</v>
          </cell>
          <cell r="Q166">
            <v>6881812.73</v>
          </cell>
        </row>
        <row r="167">
          <cell r="A167" t="str">
            <v>03127550</v>
          </cell>
          <cell r="B167">
            <v>2015</v>
          </cell>
          <cell r="C167" t="str">
            <v>DRIF</v>
          </cell>
          <cell r="E167" t="str">
            <v/>
          </cell>
          <cell r="F167" t="str">
            <v/>
          </cell>
          <cell r="G167" t="str">
            <v>ILE-DE-FRANCE</v>
          </cell>
          <cell r="H167" t="str">
            <v>Val D'Oise</v>
          </cell>
          <cell r="I167" t="str">
            <v>95</v>
          </cell>
          <cell r="J167" t="str">
            <v>VETHEUIL</v>
          </cell>
          <cell r="K167">
            <v>95651</v>
          </cell>
          <cell r="M167" t="str">
            <v>vallee du roi, de la (ru)</v>
          </cell>
          <cell r="O167" t="str">
            <v>LE RU DE LA VALLÉE DU ROI A VETHEUIL 2</v>
          </cell>
          <cell r="P167">
            <v>605104</v>
          </cell>
          <cell r="Q167">
            <v>6885694</v>
          </cell>
        </row>
        <row r="168">
          <cell r="A168" t="str">
            <v>03128000</v>
          </cell>
          <cell r="B168">
            <v>2015</v>
          </cell>
          <cell r="C168" t="str">
            <v>DRIF</v>
          </cell>
          <cell r="E168" t="str">
            <v/>
          </cell>
          <cell r="F168" t="str">
            <v/>
          </cell>
          <cell r="G168" t="str">
            <v>ILE-DE-FRANCE</v>
          </cell>
          <cell r="H168" t="str">
            <v>Yvelines</v>
          </cell>
          <cell r="I168" t="str">
            <v>78</v>
          </cell>
          <cell r="J168" t="str">
            <v>BONNIERES-SUR-SEINE</v>
          </cell>
          <cell r="K168">
            <v>62154</v>
          </cell>
          <cell r="M168" t="str">
            <v>seine, la (fleuve)</v>
          </cell>
          <cell r="O168" t="str">
            <v>LA SEINE A BONNIERES-SUR-SEINE 1</v>
          </cell>
          <cell r="P168">
            <v>595588</v>
          </cell>
          <cell r="Q168">
            <v>6882849.34</v>
          </cell>
        </row>
        <row r="169">
          <cell r="A169" t="str">
            <v>03137570</v>
          </cell>
          <cell r="B169">
            <v>2015</v>
          </cell>
          <cell r="C169" t="str">
            <v>DRIF</v>
          </cell>
          <cell r="E169" t="str">
            <v/>
          </cell>
          <cell r="F169" t="str">
            <v/>
          </cell>
          <cell r="G169" t="str">
            <v>PICARDIE</v>
          </cell>
          <cell r="H169" t="str">
            <v>Oise</v>
          </cell>
          <cell r="I169" t="str">
            <v>60</v>
          </cell>
          <cell r="J169" t="str">
            <v>MORTEFONTAINE</v>
          </cell>
          <cell r="K169">
            <v>14452</v>
          </cell>
          <cell r="L169">
            <v>88</v>
          </cell>
          <cell r="M169" t="str">
            <v>theve, la (riviere)</v>
          </cell>
          <cell r="N169" t="str">
            <v>TP9</v>
          </cell>
          <cell r="O169" t="str">
            <v>LA THEVE A MORTEFONTAINE 1</v>
          </cell>
          <cell r="P169">
            <v>672956</v>
          </cell>
          <cell r="Q169">
            <v>6891454.6</v>
          </cell>
        </row>
        <row r="170">
          <cell r="A170" t="str">
            <v>03137623</v>
          </cell>
          <cell r="B170">
            <v>2015</v>
          </cell>
          <cell r="C170" t="str">
            <v>DRIF</v>
          </cell>
          <cell r="E170" t="str">
            <v>RACQ</v>
          </cell>
          <cell r="F170" t="str">
            <v>RACQ</v>
          </cell>
          <cell r="G170" t="str">
            <v>PICARDIE</v>
          </cell>
          <cell r="H170" t="str">
            <v>Oise</v>
          </cell>
          <cell r="I170">
            <v>60</v>
          </cell>
          <cell r="J170" t="str">
            <v>PONTARME</v>
          </cell>
          <cell r="K170">
            <v>54431</v>
          </cell>
          <cell r="L170">
            <v>54</v>
          </cell>
          <cell r="M170" t="str">
            <v>Batarde, la</v>
          </cell>
          <cell r="O170" t="str">
            <v>LA BATARDE A PONTARME 1</v>
          </cell>
          <cell r="P170">
            <v>666380</v>
          </cell>
          <cell r="Q170">
            <v>6894628</v>
          </cell>
        </row>
        <row r="171">
          <cell r="A171" t="str">
            <v>03137685</v>
          </cell>
          <cell r="B171">
            <v>2015</v>
          </cell>
          <cell r="C171" t="str">
            <v>DRIF</v>
          </cell>
          <cell r="E171" t="str">
            <v/>
          </cell>
          <cell r="F171" t="str">
            <v/>
          </cell>
          <cell r="G171" t="str">
            <v>ILE-DE-FRANCE</v>
          </cell>
          <cell r="H171" t="str">
            <v>Oise</v>
          </cell>
          <cell r="I171" t="str">
            <v>60</v>
          </cell>
          <cell r="J171" t="str">
            <v>ASNIERES-SUR-OISE</v>
          </cell>
          <cell r="K171">
            <v>16019</v>
          </cell>
          <cell r="M171" t="str">
            <v>theve, la (riviere)</v>
          </cell>
          <cell r="O171" t="str">
            <v>LA THEVE A ASNIERES-SUR-OISE 2</v>
          </cell>
          <cell r="P171">
            <v>655055.95</v>
          </cell>
          <cell r="Q171">
            <v>6895218.22</v>
          </cell>
        </row>
        <row r="172">
          <cell r="A172" t="str">
            <v>03137830</v>
          </cell>
          <cell r="B172">
            <v>2015</v>
          </cell>
          <cell r="C172" t="str">
            <v>DRIF</v>
          </cell>
          <cell r="E172" t="str">
            <v/>
          </cell>
          <cell r="F172" t="str">
            <v/>
          </cell>
          <cell r="G172" t="str">
            <v>ILE-DE-FRANCE</v>
          </cell>
          <cell r="H172" t="str">
            <v>Val D'Oise</v>
          </cell>
          <cell r="I172" t="str">
            <v>95</v>
          </cell>
          <cell r="J172" t="str">
            <v>ASNIERES-SUR-OISE</v>
          </cell>
          <cell r="K172">
            <v>16019</v>
          </cell>
          <cell r="M172" t="str">
            <v>ysieux, l' (ruisseau)</v>
          </cell>
          <cell r="O172" t="str">
            <v>L'YSIEUX A ASNIERES-SUR-OISE 1</v>
          </cell>
          <cell r="P172">
            <v>655181</v>
          </cell>
          <cell r="Q172">
            <v>6894169</v>
          </cell>
        </row>
        <row r="173">
          <cell r="A173" t="str">
            <v>03138728</v>
          </cell>
          <cell r="B173">
            <v>2015</v>
          </cell>
          <cell r="C173" t="str">
            <v>DRIF</v>
          </cell>
          <cell r="E173" t="str">
            <v>RACQ</v>
          </cell>
          <cell r="F173" t="str">
            <v>RACQ</v>
          </cell>
          <cell r="G173" t="str">
            <v>ILE-DE-FRANCE</v>
          </cell>
          <cell r="H173" t="str">
            <v>Val D'Oise</v>
          </cell>
          <cell r="I173" t="str">
            <v>95</v>
          </cell>
          <cell r="J173" t="str">
            <v>ISLE ADAM</v>
          </cell>
          <cell r="K173">
            <v>87075</v>
          </cell>
          <cell r="M173" t="str">
            <v>Vieux moutiers (ru) du </v>
          </cell>
          <cell r="O173" t="str">
            <v>LE RU DU VIEUX MOUTIERS A L'ISLE-ADAM 2</v>
          </cell>
          <cell r="P173">
            <v>642594</v>
          </cell>
          <cell r="Q173">
            <v>6887769</v>
          </cell>
        </row>
        <row r="174">
          <cell r="A174" t="str">
            <v>03138800</v>
          </cell>
          <cell r="B174">
            <v>2015</v>
          </cell>
          <cell r="C174" t="str">
            <v>DRIF</v>
          </cell>
          <cell r="E174" t="str">
            <v>RCS</v>
          </cell>
          <cell r="F174" t="str">
            <v>RCS</v>
          </cell>
          <cell r="G174" t="str">
            <v>ILE-DE-FRANCE</v>
          </cell>
          <cell r="H174" t="str">
            <v>Val D'Oise</v>
          </cell>
          <cell r="I174" t="str">
            <v>95</v>
          </cell>
          <cell r="J174" t="str">
            <v>MERIEL</v>
          </cell>
          <cell r="K174">
            <v>95392</v>
          </cell>
          <cell r="M174" t="str">
            <v>oise, l' (riviere)</v>
          </cell>
          <cell r="O174" t="str">
            <v>L'OISE A MERIEL 1</v>
          </cell>
          <cell r="P174">
            <v>641854.07</v>
          </cell>
          <cell r="Q174">
            <v>6887462.24</v>
          </cell>
        </row>
        <row r="175">
          <cell r="A175" t="str">
            <v>03140318</v>
          </cell>
          <cell r="B175">
            <v>2015</v>
          </cell>
          <cell r="C175" t="str">
            <v>DRIF</v>
          </cell>
          <cell r="E175" t="str">
            <v>RACQ</v>
          </cell>
          <cell r="F175" t="str">
            <v>RACQ</v>
          </cell>
          <cell r="G175" t="str">
            <v>ILE-DE-FRANCE</v>
          </cell>
          <cell r="H175" t="str">
            <v>Val D'Oise</v>
          </cell>
          <cell r="I175" t="str">
            <v>95</v>
          </cell>
          <cell r="J175" t="str">
            <v>LAVILLETERTRE</v>
          </cell>
          <cell r="K175">
            <v>52278</v>
          </cell>
          <cell r="M175" t="str">
            <v>Arnoye, de (ruisseau)</v>
          </cell>
          <cell r="O175" t="str">
            <v>LE RUISSEAU D'ARNOYE A LAVILLETERTRE 2</v>
          </cell>
          <cell r="P175">
            <v>623583</v>
          </cell>
          <cell r="Q175">
            <v>6898687</v>
          </cell>
        </row>
        <row r="176">
          <cell r="A176" t="str">
            <v>03140325</v>
          </cell>
          <cell r="B176">
            <v>2015</v>
          </cell>
          <cell r="C176" t="str">
            <v>DRIF</v>
          </cell>
          <cell r="E176" t="str">
            <v/>
          </cell>
          <cell r="F176" t="str">
            <v/>
          </cell>
          <cell r="G176" t="str">
            <v>ILE-DE-FRANCE</v>
          </cell>
          <cell r="H176" t="str">
            <v>Val D'Oise</v>
          </cell>
          <cell r="I176">
            <v>95</v>
          </cell>
          <cell r="J176" t="str">
            <v>CHARS</v>
          </cell>
          <cell r="K176">
            <v>86061</v>
          </cell>
          <cell r="M176" t="str">
            <v>viosne, la (riviere)</v>
          </cell>
          <cell r="O176" t="str">
            <v>LA VIOSNE A CHARS 1</v>
          </cell>
          <cell r="P176">
            <v>622477.42</v>
          </cell>
          <cell r="Q176">
            <v>6896239</v>
          </cell>
        </row>
        <row r="177">
          <cell r="A177" t="str">
            <v>03140358</v>
          </cell>
          <cell r="B177">
            <v>2015</v>
          </cell>
          <cell r="C177" t="str">
            <v>DRIF</v>
          </cell>
          <cell r="E177" t="str">
            <v>RACQ</v>
          </cell>
          <cell r="F177" t="str">
            <v>RACQ</v>
          </cell>
          <cell r="G177" t="str">
            <v>ILE-DE-FRANCE</v>
          </cell>
          <cell r="H177" t="str">
            <v>Val D'Oise</v>
          </cell>
          <cell r="I177" t="str">
            <v>95</v>
          </cell>
          <cell r="J177" t="str">
            <v>SANTEUIL</v>
          </cell>
          <cell r="K177">
            <v>95584</v>
          </cell>
          <cell r="M177" t="str">
            <v>couleuvre, la (ruisseau)</v>
          </cell>
          <cell r="O177" t="str">
            <v>LA COULEUVRE A SANTEUIL 1</v>
          </cell>
          <cell r="P177">
            <v>623191</v>
          </cell>
          <cell r="Q177">
            <v>6891743</v>
          </cell>
        </row>
        <row r="178">
          <cell r="A178" t="str">
            <v>03140400</v>
          </cell>
          <cell r="B178">
            <v>2015</v>
          </cell>
          <cell r="C178" t="str">
            <v>DRIF</v>
          </cell>
          <cell r="E178" t="str">
            <v>RCS</v>
          </cell>
          <cell r="F178" t="str">
            <v>RCS</v>
          </cell>
          <cell r="G178" t="str">
            <v>ILE-DE-FRANCE</v>
          </cell>
          <cell r="H178" t="str">
            <v>Val D'Oise</v>
          </cell>
          <cell r="I178" t="str">
            <v>95</v>
          </cell>
          <cell r="J178" t="str">
            <v>ABLEIGES</v>
          </cell>
          <cell r="K178">
            <v>95002</v>
          </cell>
          <cell r="L178">
            <v>47</v>
          </cell>
          <cell r="M178" t="str">
            <v>viosne, la (riviere)</v>
          </cell>
          <cell r="N178" t="str">
            <v>TP9</v>
          </cell>
          <cell r="O178" t="str">
            <v>LA VIOSNE A ABLEIGES 1</v>
          </cell>
          <cell r="P178">
            <v>625885.35</v>
          </cell>
          <cell r="Q178">
            <v>6887992.86</v>
          </cell>
        </row>
        <row r="179">
          <cell r="A179" t="str">
            <v>03140490</v>
          </cell>
          <cell r="B179">
            <v>2015</v>
          </cell>
          <cell r="C179" t="str">
            <v>DRIF</v>
          </cell>
          <cell r="E179" t="str">
            <v/>
          </cell>
          <cell r="F179" t="str">
            <v/>
          </cell>
          <cell r="G179" t="str">
            <v>ILE-DE-FRANCE</v>
          </cell>
          <cell r="H179" t="str">
            <v>Val D'Oise</v>
          </cell>
          <cell r="I179">
            <v>95</v>
          </cell>
          <cell r="J179" t="str">
            <v>PONTOISE</v>
          </cell>
          <cell r="K179">
            <v>80634</v>
          </cell>
          <cell r="M179" t="str">
            <v>viosne, la (riviere)</v>
          </cell>
          <cell r="O179" t="str">
            <v>LA VIOSNE A PONTOISE 1</v>
          </cell>
          <cell r="P179">
            <v>633225.94</v>
          </cell>
          <cell r="Q179">
            <v>6884004.18</v>
          </cell>
        </row>
        <row r="180">
          <cell r="A180" t="str">
            <v>03141000</v>
          </cell>
          <cell r="B180">
            <v>2015</v>
          </cell>
          <cell r="C180" t="str">
            <v>DRIF</v>
          </cell>
          <cell r="E180" t="str">
            <v/>
          </cell>
          <cell r="F180" t="str">
            <v/>
          </cell>
          <cell r="G180" t="str">
            <v>ILE-DE-FRANCE</v>
          </cell>
          <cell r="H180" t="str">
            <v>Val D'Oise</v>
          </cell>
          <cell r="I180" t="str">
            <v>95</v>
          </cell>
          <cell r="J180" t="str">
            <v>CERGY</v>
          </cell>
          <cell r="K180">
            <v>59142</v>
          </cell>
          <cell r="M180" t="str">
            <v>oise, l' (riviere)</v>
          </cell>
          <cell r="O180" t="str">
            <v>L'OISE A CERGY 1</v>
          </cell>
          <cell r="P180">
            <v>631195.65</v>
          </cell>
          <cell r="Q180">
            <v>6881720</v>
          </cell>
        </row>
        <row r="181">
          <cell r="A181" t="str">
            <v>03141490</v>
          </cell>
          <cell r="B181">
            <v>2015</v>
          </cell>
          <cell r="C181" t="str">
            <v>DRIF</v>
          </cell>
          <cell r="E181" t="str">
            <v/>
          </cell>
          <cell r="F181" t="str">
            <v/>
          </cell>
          <cell r="G181" t="str">
            <v>ILE-DE-FRANCE</v>
          </cell>
          <cell r="H181" t="str">
            <v>Yvelines</v>
          </cell>
          <cell r="I181" t="str">
            <v>78</v>
          </cell>
          <cell r="J181" t="str">
            <v>CONFLANS-SAINTE-HONORINE</v>
          </cell>
          <cell r="K181">
            <v>54136</v>
          </cell>
          <cell r="M181" t="str">
            <v>oise, l' (riviere)</v>
          </cell>
          <cell r="O181" t="str">
            <v>L'OISE A CONFLANS-SAINTE-HONORINE 1</v>
          </cell>
          <cell r="P181">
            <v>632072.95</v>
          </cell>
          <cell r="Q181">
            <v>6876885.23</v>
          </cell>
        </row>
        <row r="182">
          <cell r="A182" t="str">
            <v>03166655</v>
          </cell>
          <cell r="B182">
            <v>2015</v>
          </cell>
          <cell r="C182" t="str">
            <v>DRIF</v>
          </cell>
          <cell r="E182" t="str">
            <v/>
          </cell>
          <cell r="F182" t="str">
            <v/>
          </cell>
          <cell r="G182" t="str">
            <v>ILE-DE-FRANCE</v>
          </cell>
          <cell r="H182" t="str">
            <v>Val D'Oise</v>
          </cell>
          <cell r="I182">
            <v>95</v>
          </cell>
          <cell r="J182" t="str">
            <v>VALLANGOUJARD</v>
          </cell>
          <cell r="K182">
            <v>89427</v>
          </cell>
          <cell r="M182" t="str">
            <v>theuville, de (ravin)</v>
          </cell>
          <cell r="O182" t="str">
            <v>LE RAVIN DE THEUVILLE A VALLANGOUJARD 1</v>
          </cell>
          <cell r="P182">
            <v>634302</v>
          </cell>
          <cell r="Q182">
            <v>6894056</v>
          </cell>
        </row>
        <row r="183">
          <cell r="A183" t="str">
            <v>03166945</v>
          </cell>
          <cell r="B183">
            <v>2015</v>
          </cell>
          <cell r="C183" t="str">
            <v>DRIF</v>
          </cell>
          <cell r="E183" t="str">
            <v/>
          </cell>
          <cell r="F183" t="str">
            <v/>
          </cell>
          <cell r="G183" t="str">
            <v>ILE-DE-FRANCE</v>
          </cell>
          <cell r="H183" t="str">
            <v>Val D'Oise</v>
          </cell>
          <cell r="I183" t="str">
            <v>95</v>
          </cell>
          <cell r="J183" t="str">
            <v>FROUVILLE</v>
          </cell>
          <cell r="K183">
            <v>54215</v>
          </cell>
          <cell r="M183" t="str">
            <v>ru de frouville</v>
          </cell>
          <cell r="O183" t="str">
            <v>LE RU DE FROUVILLE A FROUVILLE 2</v>
          </cell>
        </row>
        <row r="184">
          <cell r="A184" t="str">
            <v>03167000</v>
          </cell>
          <cell r="B184">
            <v>2015</v>
          </cell>
          <cell r="C184" t="str">
            <v>DRIF</v>
          </cell>
          <cell r="E184" t="str">
            <v>RCS</v>
          </cell>
          <cell r="F184" t="str">
            <v>RCS</v>
          </cell>
          <cell r="G184" t="str">
            <v>ILE-DE-FRANCE</v>
          </cell>
          <cell r="H184" t="str">
            <v>Val D'Oise</v>
          </cell>
          <cell r="I184" t="str">
            <v>95</v>
          </cell>
          <cell r="J184" t="str">
            <v>NESLES LA VALLEE</v>
          </cell>
          <cell r="K184">
            <v>62603</v>
          </cell>
          <cell r="L184">
            <v>37</v>
          </cell>
          <cell r="M184" t="str">
            <v>sausseron, le (ruisseau)</v>
          </cell>
          <cell r="N184" t="str">
            <v>P9</v>
          </cell>
          <cell r="O184" t="str">
            <v>LE SAUSSERON A NESLES-LA-VALLEE 1</v>
          </cell>
          <cell r="P184">
            <v>639526.11</v>
          </cell>
          <cell r="Q184">
            <v>6892123.5</v>
          </cell>
        </row>
        <row r="185">
          <cell r="A185" t="str">
            <v>03168230</v>
          </cell>
          <cell r="B185">
            <v>2015</v>
          </cell>
          <cell r="C185" t="str">
            <v>DRIF</v>
          </cell>
          <cell r="E185" t="str">
            <v/>
          </cell>
          <cell r="F185" t="str">
            <v/>
          </cell>
          <cell r="G185" t="str">
            <v>ILE-DE-FRANCE</v>
          </cell>
          <cell r="H185" t="str">
            <v>Yvelines</v>
          </cell>
          <cell r="I185" t="str">
            <v>78</v>
          </cell>
          <cell r="J185" t="str">
            <v>LE-TREMBLAY-SUR-MAULDRE</v>
          </cell>
          <cell r="K185">
            <v>69113</v>
          </cell>
          <cell r="M185" t="str">
            <v>mauldre, la (ruisseau)</v>
          </cell>
          <cell r="O185" t="str">
            <v>LA MAULDRE A LE TREMBLAY-SUR-MAULDRE 1</v>
          </cell>
          <cell r="P185">
            <v>618247.82</v>
          </cell>
          <cell r="Q185">
            <v>6855262.47</v>
          </cell>
        </row>
        <row r="186">
          <cell r="A186" t="str">
            <v>03168337</v>
          </cell>
          <cell r="B186">
            <v>2015</v>
          </cell>
          <cell r="C186" t="str">
            <v>DRIF</v>
          </cell>
          <cell r="E186" t="str">
            <v/>
          </cell>
          <cell r="F186" t="str">
            <v/>
          </cell>
          <cell r="G186" t="str">
            <v>ILE-DE-FRANCE</v>
          </cell>
          <cell r="H186" t="str">
            <v>Yvelines</v>
          </cell>
          <cell r="I186" t="str">
            <v>78</v>
          </cell>
          <cell r="J186" t="str">
            <v>JOUARS-PONTCHARTRAIN</v>
          </cell>
          <cell r="K186">
            <v>78321</v>
          </cell>
          <cell r="L186">
            <v>74</v>
          </cell>
          <cell r="M186" t="str">
            <v>Elancourt, d' (ru)</v>
          </cell>
          <cell r="N186" t="str">
            <v>TP9</v>
          </cell>
          <cell r="O186" t="str">
            <v>LE RU D'ÉLANCOURT A JOUARS-PONTCHARTRAIN 2</v>
          </cell>
          <cell r="P186">
            <v>619163</v>
          </cell>
          <cell r="Q186">
            <v>6855779</v>
          </cell>
        </row>
        <row r="187">
          <cell r="A187" t="str">
            <v>03168435</v>
          </cell>
          <cell r="B187">
            <v>2015</v>
          </cell>
          <cell r="C187" t="str">
            <v>DRIF</v>
          </cell>
          <cell r="E187" t="str">
            <v/>
          </cell>
          <cell r="F187" t="str">
            <v/>
          </cell>
          <cell r="G187" t="str">
            <v>ILE-DE-FRANCE</v>
          </cell>
          <cell r="H187" t="str">
            <v>Yvelines</v>
          </cell>
          <cell r="I187" t="str">
            <v>78</v>
          </cell>
          <cell r="J187" t="str">
            <v>MAREIL-LE-GUYON</v>
          </cell>
          <cell r="K187">
            <v>95365</v>
          </cell>
          <cell r="M187" t="str">
            <v>guyonne, la (riviere)</v>
          </cell>
          <cell r="O187" t="str">
            <v>LA GUYONNE A MAREIL-LE-GUYON 1</v>
          </cell>
          <cell r="P187">
            <v>615490.49</v>
          </cell>
          <cell r="Q187">
            <v>6855140.62</v>
          </cell>
        </row>
        <row r="188">
          <cell r="A188" t="str">
            <v>03168690</v>
          </cell>
          <cell r="B188">
            <v>2015</v>
          </cell>
          <cell r="C188" t="str">
            <v>DRIF</v>
          </cell>
          <cell r="E188" t="str">
            <v>RCS</v>
          </cell>
          <cell r="F188" t="str">
            <v>RCS</v>
          </cell>
          <cell r="G188" t="str">
            <v>ILE-DE-FRANCE</v>
          </cell>
          <cell r="H188" t="str">
            <v>Yvelines</v>
          </cell>
          <cell r="I188" t="str">
            <v>78</v>
          </cell>
          <cell r="J188" t="str">
            <v>NEAUPHLES-LE-CHATEAU</v>
          </cell>
          <cell r="K188">
            <v>78443</v>
          </cell>
          <cell r="M188" t="str">
            <v>lieutel, le (ruisseau)</v>
          </cell>
          <cell r="O188" t="str">
            <v>LE RUISSEAU DU LIEUTEL A NEAUPHLE-LE-VIEUX 1</v>
          </cell>
          <cell r="P188">
            <v>616357.65</v>
          </cell>
          <cell r="Q188">
            <v>6857612.85</v>
          </cell>
        </row>
        <row r="189">
          <cell r="A189" t="str">
            <v>03168890</v>
          </cell>
          <cell r="B189">
            <v>2015</v>
          </cell>
          <cell r="C189" t="str">
            <v>DRIF</v>
          </cell>
          <cell r="E189" t="str">
            <v>RACQ</v>
          </cell>
          <cell r="F189" t="str">
            <v>RACQ</v>
          </cell>
          <cell r="G189" t="str">
            <v>ILE-DE-FRANCE</v>
          </cell>
          <cell r="H189" t="str">
            <v>Yvelines</v>
          </cell>
          <cell r="I189" t="str">
            <v>78</v>
          </cell>
          <cell r="J189" t="str">
            <v>BEYNES</v>
          </cell>
          <cell r="K189">
            <v>78062</v>
          </cell>
          <cell r="M189" t="str">
            <v>Maldroit, le (rivière)</v>
          </cell>
          <cell r="O189" t="str">
            <v>LE RU MALDROIT A BEYNES 1</v>
          </cell>
          <cell r="P189">
            <v>617661</v>
          </cell>
          <cell r="Q189">
            <v>6661953</v>
          </cell>
        </row>
        <row r="190">
          <cell r="A190" t="str">
            <v>03168995</v>
          </cell>
          <cell r="B190">
            <v>2015</v>
          </cell>
          <cell r="C190" t="str">
            <v>DRIF</v>
          </cell>
          <cell r="E190" t="str">
            <v/>
          </cell>
          <cell r="F190" t="str">
            <v/>
          </cell>
          <cell r="G190" t="str">
            <v>ILE-DE-FRANCE</v>
          </cell>
          <cell r="H190" t="str">
            <v>Yvelines</v>
          </cell>
          <cell r="I190" t="str">
            <v>78</v>
          </cell>
          <cell r="J190" t="str">
            <v>BEYNES</v>
          </cell>
          <cell r="K190">
            <v>78062</v>
          </cell>
          <cell r="M190" t="str">
            <v>mauldre, la (ruisseau)</v>
          </cell>
          <cell r="O190" t="str">
            <v>LA MAULDRE A BEYNES 3</v>
          </cell>
          <cell r="P190">
            <v>617518.53</v>
          </cell>
          <cell r="Q190">
            <v>6862470.61</v>
          </cell>
        </row>
        <row r="191">
          <cell r="A191" t="str">
            <v>03169991</v>
          </cell>
          <cell r="B191">
            <v>2015</v>
          </cell>
          <cell r="C191" t="str">
            <v>DRIF</v>
          </cell>
          <cell r="E191" t="str">
            <v>RACQ</v>
          </cell>
          <cell r="F191" t="str">
            <v>RACQ</v>
          </cell>
          <cell r="G191" t="str">
            <v>ILE-DE-FRANCE</v>
          </cell>
          <cell r="H191" t="str">
            <v>Yvelines</v>
          </cell>
          <cell r="I191">
            <v>78</v>
          </cell>
          <cell r="J191" t="str">
            <v>FONTENAY LE FLEURY</v>
          </cell>
          <cell r="K191">
            <v>88175</v>
          </cell>
          <cell r="L191">
            <v>1</v>
          </cell>
          <cell r="M191" t="str">
            <v>gally, de (ru)</v>
          </cell>
          <cell r="O191" t="str">
            <v>LE RU DE GALLY A  FONTENAY LE FLEURY 1</v>
          </cell>
          <cell r="P191">
            <v>631368</v>
          </cell>
          <cell r="Q191">
            <v>6858912</v>
          </cell>
        </row>
        <row r="192">
          <cell r="A192" t="str">
            <v>03170100</v>
          </cell>
          <cell r="B192">
            <v>2015</v>
          </cell>
          <cell r="C192" t="str">
            <v>DRIF</v>
          </cell>
          <cell r="E192" t="str">
            <v>RCS</v>
          </cell>
          <cell r="F192" t="str">
            <v>RCS</v>
          </cell>
          <cell r="G192" t="str">
            <v>ILE-DE-FRANCE</v>
          </cell>
          <cell r="H192" t="str">
            <v>Yvelines</v>
          </cell>
          <cell r="I192" t="str">
            <v>78</v>
          </cell>
          <cell r="J192" t="str">
            <v>EPONE</v>
          </cell>
          <cell r="K192">
            <v>21247</v>
          </cell>
          <cell r="L192">
            <v>2</v>
          </cell>
          <cell r="M192" t="str">
            <v>mauldre, la (ruisseau)</v>
          </cell>
          <cell r="N192" t="str">
            <v>P9</v>
          </cell>
          <cell r="O192" t="str">
            <v>LA MAULDRE A EPONE 1</v>
          </cell>
          <cell r="P192">
            <v>616989</v>
          </cell>
          <cell r="Q192">
            <v>6866621.81</v>
          </cell>
        </row>
        <row r="193">
          <cell r="A193" t="str">
            <v>03171085</v>
          </cell>
          <cell r="B193">
            <v>2015</v>
          </cell>
          <cell r="C193" t="str">
            <v>DRIF</v>
          </cell>
          <cell r="E193" t="str">
            <v/>
          </cell>
          <cell r="F193" t="str">
            <v/>
          </cell>
          <cell r="G193" t="str">
            <v>ILE-DE-FRANCE</v>
          </cell>
          <cell r="H193" t="str">
            <v>Yvelines</v>
          </cell>
          <cell r="I193" t="str">
            <v>78</v>
          </cell>
          <cell r="J193" t="str">
            <v>CRESPIERES (BEYNES)</v>
          </cell>
          <cell r="K193">
            <v>78189</v>
          </cell>
          <cell r="L193">
            <v>45</v>
          </cell>
          <cell r="M193" t="str">
            <v>gally, de (ru)</v>
          </cell>
          <cell r="N193" t="str">
            <v>TP9</v>
          </cell>
          <cell r="O193" t="str">
            <v>LE RU DE GALLY A CRESPIERES 1</v>
          </cell>
          <cell r="P193">
            <v>618102.55</v>
          </cell>
          <cell r="Q193">
            <v>6864417.1</v>
          </cell>
        </row>
        <row r="194">
          <cell r="A194" t="str">
            <v>03171304</v>
          </cell>
          <cell r="B194">
            <v>2015</v>
          </cell>
          <cell r="C194" t="str">
            <v>DRIF</v>
          </cell>
          <cell r="E194" t="str">
            <v>RACQ</v>
          </cell>
          <cell r="F194" t="str">
            <v>RACQ</v>
          </cell>
          <cell r="G194" t="str">
            <v>ILE-DE-FRANCE</v>
          </cell>
          <cell r="H194" t="str">
            <v>Yvelines</v>
          </cell>
          <cell r="I194" t="str">
            <v>78</v>
          </cell>
          <cell r="J194" t="str">
            <v>MONTCHAUVET</v>
          </cell>
          <cell r="K194">
            <v>16224</v>
          </cell>
          <cell r="O194" t="str">
            <v>LE RU D'OUVILLE A MONTCHAUVET 1</v>
          </cell>
          <cell r="P194">
            <v>599883</v>
          </cell>
          <cell r="Q194">
            <v>6866869</v>
          </cell>
        </row>
        <row r="195">
          <cell r="A195" t="str">
            <v>03171770</v>
          </cell>
          <cell r="B195">
            <v>2015</v>
          </cell>
          <cell r="C195" t="str">
            <v>DRIF</v>
          </cell>
          <cell r="E195" t="str">
            <v/>
          </cell>
          <cell r="F195" t="str">
            <v/>
          </cell>
          <cell r="G195" t="str">
            <v>ILE-DE-FRANCE</v>
          </cell>
          <cell r="H195" t="str">
            <v>Yvelines</v>
          </cell>
          <cell r="I195" t="str">
            <v>78</v>
          </cell>
          <cell r="J195" t="str">
            <v>SEPTEUIL</v>
          </cell>
          <cell r="K195">
            <v>68306</v>
          </cell>
          <cell r="M195" t="str">
            <v>flexanville, le (ruisseau)</v>
          </cell>
          <cell r="O195" t="str">
            <v>LA FLEXANVILLE A SEPTEUIL 2</v>
          </cell>
          <cell r="P195">
            <v>602621</v>
          </cell>
          <cell r="Q195">
            <v>6867441</v>
          </cell>
        </row>
        <row r="196">
          <cell r="A196" t="str">
            <v>03171880</v>
          </cell>
          <cell r="B196">
            <v>2015</v>
          </cell>
          <cell r="C196" t="str">
            <v>DRIF</v>
          </cell>
          <cell r="E196" t="str">
            <v>RCS</v>
          </cell>
          <cell r="F196" t="str">
            <v>RCS</v>
          </cell>
          <cell r="G196" t="str">
            <v>ILE-DE-FRANCE</v>
          </cell>
          <cell r="H196" t="str">
            <v>Yvelines</v>
          </cell>
          <cell r="I196" t="str">
            <v>78</v>
          </cell>
          <cell r="J196" t="str">
            <v>VILLETTE</v>
          </cell>
          <cell r="K196">
            <v>78677</v>
          </cell>
          <cell r="M196" t="str">
            <v>vaucouleurs, la (riviere)</v>
          </cell>
          <cell r="O196" t="str">
            <v>LA VAUCOULEURS A VILLETTE 2</v>
          </cell>
          <cell r="P196">
            <v>604164.13</v>
          </cell>
          <cell r="Q196">
            <v>6870512.51</v>
          </cell>
        </row>
        <row r="197">
          <cell r="A197" t="str">
            <v>03171885</v>
          </cell>
          <cell r="B197">
            <v>2015</v>
          </cell>
          <cell r="C197" t="str">
            <v>DRIF</v>
          </cell>
          <cell r="E197" t="str">
            <v>RACQ</v>
          </cell>
          <cell r="F197" t="str">
            <v>RACQ</v>
          </cell>
          <cell r="G197" t="str">
            <v>ILE-DE-FRANCE</v>
          </cell>
          <cell r="H197" t="str">
            <v>Yvelines</v>
          </cell>
          <cell r="I197" t="str">
            <v>78</v>
          </cell>
          <cell r="J197" t="str">
            <v>VERT</v>
          </cell>
          <cell r="K197">
            <v>78647</v>
          </cell>
          <cell r="L197">
            <v>5</v>
          </cell>
          <cell r="M197" t="str">
            <v>Morand, ru</v>
          </cell>
          <cell r="O197" t="str">
            <v>LE RU MORAND A VERT 1</v>
          </cell>
          <cell r="P197">
            <v>603841</v>
          </cell>
          <cell r="Q197">
            <v>6871986</v>
          </cell>
        </row>
        <row r="198">
          <cell r="A198" t="str">
            <v>03172000</v>
          </cell>
          <cell r="B198">
            <v>2015</v>
          </cell>
          <cell r="C198" t="str">
            <v>DRIF</v>
          </cell>
          <cell r="E198" t="str">
            <v/>
          </cell>
          <cell r="F198" t="str">
            <v/>
          </cell>
          <cell r="G198" t="str">
            <v>ILE-DE-FRANCE</v>
          </cell>
          <cell r="H198" t="str">
            <v>Yvelines</v>
          </cell>
          <cell r="I198" t="str">
            <v>78</v>
          </cell>
          <cell r="J198" t="str">
            <v>MANTES LA JOLIE</v>
          </cell>
          <cell r="K198">
            <v>1230</v>
          </cell>
          <cell r="M198" t="str">
            <v>vaucouleurs, la (riviere)</v>
          </cell>
          <cell r="O198" t="str">
            <v>LA VAUCOULEURS A MANTES-LA-JOLIE 1</v>
          </cell>
          <cell r="P198">
            <v>606544.88</v>
          </cell>
          <cell r="Q198">
            <v>6876339.13</v>
          </cell>
        </row>
        <row r="199">
          <cell r="A199" t="str">
            <v>05119000</v>
          </cell>
          <cell r="B199">
            <v>2015</v>
          </cell>
          <cell r="C199" t="str">
            <v>AEAG</v>
          </cell>
          <cell r="D199" t="str">
            <v>Bassin de l'Aveyron</v>
          </cell>
          <cell r="E199" t="str">
            <v>RCS</v>
          </cell>
          <cell r="F199" t="str">
            <v>RCS</v>
          </cell>
          <cell r="G199" t="str">
            <v>MP</v>
          </cell>
          <cell r="H199" t="str">
            <v>Tarn &amp; Garonne</v>
          </cell>
          <cell r="I199">
            <v>82</v>
          </cell>
          <cell r="J199" t="str">
            <v>MOISSAC</v>
          </cell>
          <cell r="K199">
            <v>82112</v>
          </cell>
          <cell r="L199">
            <v>61</v>
          </cell>
          <cell r="M199" t="str">
            <v>TARN</v>
          </cell>
          <cell r="N199" t="str">
            <v>G14/3</v>
          </cell>
          <cell r="O199" t="str">
            <v>LE TARN À MOISSAC</v>
          </cell>
          <cell r="P199">
            <v>548029.617</v>
          </cell>
          <cell r="Q199">
            <v>6334310.274</v>
          </cell>
          <cell r="V199">
            <v>548027</v>
          </cell>
          <cell r="W199">
            <v>6334210</v>
          </cell>
          <cell r="Y199" t="str">
            <v>oui</v>
          </cell>
        </row>
        <row r="200">
          <cell r="A200" t="str">
            <v>05119030</v>
          </cell>
          <cell r="B200">
            <v>2015</v>
          </cell>
          <cell r="C200" t="str">
            <v>AEAG</v>
          </cell>
          <cell r="D200" t="str">
            <v>Bassin de l'Aveyron</v>
          </cell>
          <cell r="E200" t="str">
            <v>RCO</v>
          </cell>
          <cell r="F200" t="str">
            <v>RCO</v>
          </cell>
          <cell r="G200" t="str">
            <v>MP</v>
          </cell>
          <cell r="H200" t="str">
            <v>Tarn &amp; Garonne</v>
          </cell>
          <cell r="I200">
            <v>82</v>
          </cell>
          <cell r="J200" t="str">
            <v>MOISSAC</v>
          </cell>
          <cell r="K200">
            <v>82112</v>
          </cell>
          <cell r="L200">
            <v>74</v>
          </cell>
          <cell r="M200" t="str">
            <v>BARTAC</v>
          </cell>
          <cell r="N200" t="str">
            <v>TP14</v>
          </cell>
          <cell r="O200" t="str">
            <v>Le ruisseau de Bartac  à Moissac</v>
          </cell>
          <cell r="P200">
            <v>549212.9448</v>
          </cell>
          <cell r="Q200">
            <v>6336142.1838</v>
          </cell>
          <cell r="R200">
            <v>549167</v>
          </cell>
          <cell r="S200">
            <v>6336224</v>
          </cell>
          <cell r="T200">
            <v>549205</v>
          </cell>
          <cell r="U200">
            <v>6336140</v>
          </cell>
          <cell r="V200">
            <v>549206</v>
          </cell>
          <cell r="W200">
            <v>6336144</v>
          </cell>
          <cell r="X200" t="str">
            <v>oui</v>
          </cell>
          <cell r="Y200" t="str">
            <v>oui</v>
          </cell>
        </row>
        <row r="201">
          <cell r="A201" t="str">
            <v>05119040</v>
          </cell>
          <cell r="B201">
            <v>2015</v>
          </cell>
          <cell r="C201" t="str">
            <v>AEAG</v>
          </cell>
          <cell r="D201" t="str">
            <v>Bassin de l'Aveyron</v>
          </cell>
          <cell r="E201" t="str">
            <v>RCO</v>
          </cell>
          <cell r="F201" t="str">
            <v>RCO</v>
          </cell>
          <cell r="G201" t="str">
            <v>MP</v>
          </cell>
          <cell r="H201" t="str">
            <v>Tarn &amp; Garonne</v>
          </cell>
          <cell r="I201">
            <v>82</v>
          </cell>
          <cell r="J201" t="str">
            <v>LAFRANÇAISE</v>
          </cell>
          <cell r="K201">
            <v>82112</v>
          </cell>
          <cell r="L201">
            <v>77</v>
          </cell>
          <cell r="M201" t="str">
            <v>LEMBOUS</v>
          </cell>
          <cell r="N201" t="str">
            <v>TP14</v>
          </cell>
          <cell r="O201" t="str">
            <v>Le Lembous au Moulin de Lalande</v>
          </cell>
          <cell r="P201">
            <v>554119</v>
          </cell>
          <cell r="Q201">
            <v>6339280</v>
          </cell>
          <cell r="R201">
            <v>554765</v>
          </cell>
          <cell r="S201">
            <v>6340438</v>
          </cell>
          <cell r="T201">
            <v>554705</v>
          </cell>
          <cell r="U201">
            <v>6340395</v>
          </cell>
          <cell r="V201">
            <v>554783</v>
          </cell>
          <cell r="W201">
            <v>6340459</v>
          </cell>
          <cell r="X201" t="str">
            <v>oui</v>
          </cell>
          <cell r="Y201" t="str">
            <v>oui</v>
          </cell>
        </row>
        <row r="202">
          <cell r="A202" t="str">
            <v>05119050</v>
          </cell>
          <cell r="B202">
            <v>2015</v>
          </cell>
          <cell r="C202" t="str">
            <v>AEAG</v>
          </cell>
          <cell r="D202" t="str">
            <v>Bassin de l'Aveyron</v>
          </cell>
          <cell r="E202" t="str">
            <v>RCS</v>
          </cell>
          <cell r="F202" t="str">
            <v>RCS</v>
          </cell>
          <cell r="G202" t="str">
            <v>MP</v>
          </cell>
          <cell r="H202" t="str">
            <v>Tarn &amp; Garonne</v>
          </cell>
          <cell r="I202">
            <v>82</v>
          </cell>
          <cell r="J202" t="str">
            <v>LAFRANÇAISE</v>
          </cell>
          <cell r="K202">
            <v>82087</v>
          </cell>
          <cell r="L202">
            <v>78</v>
          </cell>
          <cell r="M202" t="str">
            <v>LEMBOULAS</v>
          </cell>
          <cell r="N202" t="str">
            <v>P14</v>
          </cell>
          <cell r="O202" t="str">
            <v>Le Lemboulas à Lunel</v>
          </cell>
          <cell r="P202">
            <v>556293.5916</v>
          </cell>
          <cell r="Q202">
            <v>6339156.8544</v>
          </cell>
          <cell r="R202">
            <v>556230</v>
          </cell>
          <cell r="S202">
            <v>6339153</v>
          </cell>
          <cell r="T202">
            <v>556103</v>
          </cell>
          <cell r="U202">
            <v>6339086</v>
          </cell>
          <cell r="V202">
            <v>556231</v>
          </cell>
          <cell r="W202">
            <v>6339152</v>
          </cell>
          <cell r="X202" t="str">
            <v>oui</v>
          </cell>
          <cell r="Y202" t="str">
            <v>oui</v>
          </cell>
        </row>
        <row r="203">
          <cell r="A203" t="str">
            <v>05119056</v>
          </cell>
          <cell r="B203">
            <v>2015</v>
          </cell>
          <cell r="C203" t="str">
            <v>AEAG</v>
          </cell>
          <cell r="D203" t="str">
            <v>Bassin de l'Aveyron</v>
          </cell>
          <cell r="E203" t="str">
            <v>RCA</v>
          </cell>
          <cell r="F203" t="str">
            <v>RCA</v>
          </cell>
          <cell r="G203" t="str">
            <v>MP</v>
          </cell>
          <cell r="H203" t="str">
            <v>Tarn &amp; Garonne</v>
          </cell>
          <cell r="I203">
            <v>82</v>
          </cell>
          <cell r="J203" t="str">
            <v>LAFRANÇAISE</v>
          </cell>
          <cell r="K203">
            <v>82087</v>
          </cell>
          <cell r="L203">
            <v>95</v>
          </cell>
          <cell r="M203" t="str">
            <v>RIEUTORD</v>
          </cell>
          <cell r="N203" t="str">
            <v>P14</v>
          </cell>
          <cell r="O203" t="str">
            <v>Le rieutord au niveau de Lafrançaise</v>
          </cell>
          <cell r="P203">
            <v>561354.22</v>
          </cell>
          <cell r="Q203">
            <v>6340487.15</v>
          </cell>
          <cell r="R203">
            <v>561451</v>
          </cell>
          <cell r="S203">
            <v>6340380</v>
          </cell>
          <cell r="T203">
            <v>561391</v>
          </cell>
          <cell r="U203">
            <v>6340461</v>
          </cell>
          <cell r="V203">
            <v>561364</v>
          </cell>
          <cell r="W203">
            <v>6340486</v>
          </cell>
          <cell r="X203" t="str">
            <v>oui</v>
          </cell>
          <cell r="Y203" t="str">
            <v>oui</v>
          </cell>
        </row>
        <row r="204">
          <cell r="A204" t="str">
            <v>05119065</v>
          </cell>
          <cell r="B204">
            <v>2015</v>
          </cell>
          <cell r="C204" t="str">
            <v>AEAG</v>
          </cell>
          <cell r="D204" t="str">
            <v>Bassin de l'Aveyron</v>
          </cell>
          <cell r="E204" t="str">
            <v>RCS</v>
          </cell>
          <cell r="F204" t="str">
            <v>RCS</v>
          </cell>
          <cell r="G204" t="str">
            <v>MP</v>
          </cell>
          <cell r="H204" t="str">
            <v>Lot</v>
          </cell>
          <cell r="I204">
            <v>46</v>
          </cell>
          <cell r="J204" t="str">
            <v>CASTELNAU MONTRATIER</v>
          </cell>
          <cell r="K204">
            <v>46063</v>
          </cell>
          <cell r="L204">
            <v>126</v>
          </cell>
          <cell r="M204" t="str">
            <v>LUPTE</v>
          </cell>
          <cell r="N204" t="str">
            <v>TP14</v>
          </cell>
          <cell r="O204" t="str">
            <v>La Lupte en aval de Castelnau-Montratier</v>
          </cell>
          <cell r="P204">
            <v>567493.3182</v>
          </cell>
          <cell r="Q204">
            <v>6350302.3914</v>
          </cell>
          <cell r="R204">
            <v>567596</v>
          </cell>
          <cell r="S204">
            <v>6350405</v>
          </cell>
          <cell r="T204">
            <v>567522</v>
          </cell>
          <cell r="U204">
            <v>6350315</v>
          </cell>
          <cell r="V204">
            <v>567486</v>
          </cell>
          <cell r="W204">
            <v>6350290</v>
          </cell>
          <cell r="X204" t="str">
            <v>oui</v>
          </cell>
          <cell r="Y204" t="str">
            <v>oui</v>
          </cell>
        </row>
        <row r="205">
          <cell r="A205" t="str">
            <v>05119070</v>
          </cell>
          <cell r="B205">
            <v>2015</v>
          </cell>
          <cell r="C205" t="str">
            <v>AEAG</v>
          </cell>
          <cell r="D205" t="str">
            <v>Bassin de l'Aveyron</v>
          </cell>
          <cell r="E205" t="str">
            <v>RCA</v>
          </cell>
          <cell r="F205" t="str">
            <v>RCA</v>
          </cell>
          <cell r="G205" t="str">
            <v>MP</v>
          </cell>
          <cell r="H205" t="str">
            <v>Tarn &amp; Garonne</v>
          </cell>
          <cell r="I205">
            <v>82</v>
          </cell>
          <cell r="J205" t="str">
            <v>MOLIÈRES</v>
          </cell>
          <cell r="K205">
            <v>82113</v>
          </cell>
          <cell r="L205">
            <v>101</v>
          </cell>
          <cell r="M205" t="str">
            <v>PETIT LEMBOUS</v>
          </cell>
          <cell r="N205" t="str">
            <v>P14</v>
          </cell>
          <cell r="O205" t="str">
            <v>Le Petit Lembous à St Arthémie</v>
          </cell>
          <cell r="P205">
            <v>567142.098</v>
          </cell>
          <cell r="Q205">
            <v>6343395.1794</v>
          </cell>
          <cell r="R205">
            <v>567290</v>
          </cell>
          <cell r="S205">
            <v>6343468</v>
          </cell>
          <cell r="T205">
            <v>567182</v>
          </cell>
          <cell r="U205">
            <v>6343414</v>
          </cell>
          <cell r="V205">
            <v>567100</v>
          </cell>
          <cell r="W205">
            <v>6343362</v>
          </cell>
          <cell r="X205" t="str">
            <v>oui</v>
          </cell>
          <cell r="Y205" t="str">
            <v>oui</v>
          </cell>
        </row>
        <row r="206">
          <cell r="A206" t="str">
            <v>05119080</v>
          </cell>
          <cell r="B206">
            <v>2015</v>
          </cell>
          <cell r="C206" t="str">
            <v>AEAG</v>
          </cell>
          <cell r="D206" t="str">
            <v>Bassin de l'Aveyron</v>
          </cell>
          <cell r="E206" t="str">
            <v>RCA</v>
          </cell>
          <cell r="F206" t="str">
            <v>RCA</v>
          </cell>
          <cell r="G206" t="str">
            <v>MP</v>
          </cell>
          <cell r="H206" t="str">
            <v>Tarn &amp; Garonne</v>
          </cell>
          <cell r="I206">
            <v>82</v>
          </cell>
          <cell r="J206" t="str">
            <v>MOLIÈRES</v>
          </cell>
          <cell r="K206">
            <v>82113</v>
          </cell>
          <cell r="L206">
            <v>101</v>
          </cell>
          <cell r="M206" t="str">
            <v>LEMBOULAS</v>
          </cell>
          <cell r="N206" t="str">
            <v>P14</v>
          </cell>
          <cell r="O206" t="str">
            <v>Le Lemboulas au Pont de Bonnet</v>
          </cell>
          <cell r="P206">
            <v>566784.6402</v>
          </cell>
          <cell r="Q206">
            <v>6343653.846</v>
          </cell>
          <cell r="V206">
            <v>566810</v>
          </cell>
          <cell r="W206">
            <v>6343734</v>
          </cell>
          <cell r="Y206" t="str">
            <v>oui</v>
          </cell>
        </row>
        <row r="207">
          <cell r="A207" t="str">
            <v>05119105</v>
          </cell>
          <cell r="B207">
            <v>2015</v>
          </cell>
          <cell r="C207" t="str">
            <v>AEAG</v>
          </cell>
          <cell r="D207" t="str">
            <v>Bassin de l'Aveyron</v>
          </cell>
          <cell r="E207" t="str">
            <v>RCA</v>
          </cell>
          <cell r="F207" t="str">
            <v>RCA</v>
          </cell>
          <cell r="G207" t="str">
            <v>MP</v>
          </cell>
          <cell r="H207" t="str">
            <v>Lot</v>
          </cell>
          <cell r="I207">
            <v>46</v>
          </cell>
          <cell r="J207" t="str">
            <v>MONTDOUMERC</v>
          </cell>
          <cell r="K207">
            <v>46202</v>
          </cell>
          <cell r="L207">
            <v>200</v>
          </cell>
          <cell r="M207" t="str">
            <v>R. BOULOU</v>
          </cell>
          <cell r="N207" t="str">
            <v>TP14</v>
          </cell>
          <cell r="O207" t="str">
            <v>Le Ruisseau du Boulou au niveau de Montdoumerc</v>
          </cell>
          <cell r="P207">
            <v>580199.81</v>
          </cell>
          <cell r="Q207">
            <v>6356164.56</v>
          </cell>
          <cell r="R207">
            <v>580214</v>
          </cell>
          <cell r="S207">
            <v>6356180</v>
          </cell>
          <cell r="T207">
            <v>580174</v>
          </cell>
          <cell r="U207">
            <v>6356102</v>
          </cell>
          <cell r="V207">
            <v>580208</v>
          </cell>
          <cell r="W207">
            <v>6356180</v>
          </cell>
          <cell r="X207" t="str">
            <v>oui</v>
          </cell>
          <cell r="Y207" t="str">
            <v>oui</v>
          </cell>
        </row>
        <row r="208">
          <cell r="A208" t="str">
            <v>05119902</v>
          </cell>
          <cell r="B208">
            <v>2015</v>
          </cell>
          <cell r="C208" t="str">
            <v>AEAG</v>
          </cell>
          <cell r="D208" t="str">
            <v>Bassin de l'Aveyron</v>
          </cell>
          <cell r="E208" t="str">
            <v>RCO</v>
          </cell>
          <cell r="F208" t="str">
            <v>RCO</v>
          </cell>
          <cell r="G208" t="str">
            <v>MP</v>
          </cell>
          <cell r="H208" t="str">
            <v>Tarn &amp; Garonne</v>
          </cell>
          <cell r="I208">
            <v>82</v>
          </cell>
          <cell r="J208" t="str">
            <v>VILLEMADE</v>
          </cell>
          <cell r="K208">
            <v>82195</v>
          </cell>
          <cell r="L208">
            <v>79</v>
          </cell>
          <cell r="M208" t="str">
            <v>GRAND MORTARIEU</v>
          </cell>
          <cell r="N208" t="str">
            <v>TP14</v>
          </cell>
          <cell r="O208" t="str">
            <v>Le Grand Mortarieu à Villemade</v>
          </cell>
          <cell r="P208">
            <v>562459.0896</v>
          </cell>
          <cell r="Q208">
            <v>6332396.2836</v>
          </cell>
          <cell r="R208">
            <v>562500</v>
          </cell>
          <cell r="S208">
            <v>6332281</v>
          </cell>
          <cell r="T208">
            <v>562460</v>
          </cell>
          <cell r="U208">
            <v>6332354</v>
          </cell>
          <cell r="V208">
            <v>562491</v>
          </cell>
          <cell r="W208">
            <v>6332307</v>
          </cell>
          <cell r="X208" t="str">
            <v>oui</v>
          </cell>
          <cell r="Y208" t="str">
            <v>oui</v>
          </cell>
        </row>
        <row r="209">
          <cell r="A209" t="str">
            <v>05120000</v>
          </cell>
          <cell r="B209">
            <v>2015</v>
          </cell>
          <cell r="C209" t="str">
            <v>AEAG</v>
          </cell>
          <cell r="D209" t="str">
            <v>Bassin de l'Aveyron</v>
          </cell>
          <cell r="E209" t="str">
            <v>RCS</v>
          </cell>
          <cell r="F209" t="str">
            <v>RCS</v>
          </cell>
          <cell r="G209" t="str">
            <v>MP</v>
          </cell>
          <cell r="H209" t="str">
            <v>Tarn &amp; Garonne</v>
          </cell>
          <cell r="I209">
            <v>82</v>
          </cell>
          <cell r="J209" t="str">
            <v>HONOR DE COS</v>
          </cell>
          <cell r="K209">
            <v>82076</v>
          </cell>
          <cell r="L209">
            <v>75</v>
          </cell>
          <cell r="M209" t="str">
            <v>AVEYRON</v>
          </cell>
          <cell r="N209" t="str">
            <v>M14/3-11</v>
          </cell>
          <cell r="O209" t="str">
            <v>L'Aveyron à Loubéjac</v>
          </cell>
          <cell r="P209">
            <v>567704.1702</v>
          </cell>
          <cell r="Q209">
            <v>6332924.9352</v>
          </cell>
          <cell r="R209">
            <v>565208</v>
          </cell>
          <cell r="S209">
            <v>6334370</v>
          </cell>
          <cell r="T209">
            <v>565126</v>
          </cell>
          <cell r="U209">
            <v>6334657</v>
          </cell>
          <cell r="V209">
            <v>565180</v>
          </cell>
          <cell r="W209">
            <v>6334451</v>
          </cell>
          <cell r="X209" t="str">
            <v>oui</v>
          </cell>
          <cell r="Y209" t="str">
            <v>oui</v>
          </cell>
        </row>
        <row r="210">
          <cell r="A210" t="str">
            <v>05120005</v>
          </cell>
          <cell r="B210">
            <v>2015</v>
          </cell>
          <cell r="C210" t="str">
            <v>AEAG</v>
          </cell>
          <cell r="D210" t="str">
            <v>Bassin de l'Aveyron</v>
          </cell>
          <cell r="E210" t="str">
            <v>RCO</v>
          </cell>
          <cell r="F210" t="str">
            <v>RCO</v>
          </cell>
          <cell r="G210" t="str">
            <v>MP</v>
          </cell>
          <cell r="H210" t="str">
            <v>Tarn &amp; Garonne</v>
          </cell>
          <cell r="I210">
            <v>82</v>
          </cell>
          <cell r="J210" t="str">
            <v>ALBIAS</v>
          </cell>
          <cell r="K210">
            <v>82002</v>
          </cell>
          <cell r="L210">
            <v>80</v>
          </cell>
          <cell r="M210" t="str">
            <v>TAUGE</v>
          </cell>
          <cell r="N210" t="str">
            <v>P14</v>
          </cell>
          <cell r="O210" t="str">
            <v>La Tauge à Albias</v>
          </cell>
          <cell r="P210">
            <v>572354.6076</v>
          </cell>
          <cell r="Q210">
            <v>6332938.116</v>
          </cell>
          <cell r="R210">
            <v>572332</v>
          </cell>
          <cell r="S210">
            <v>6332970</v>
          </cell>
          <cell r="T210">
            <v>572254</v>
          </cell>
          <cell r="U210">
            <v>6333033</v>
          </cell>
          <cell r="V210">
            <v>572343</v>
          </cell>
          <cell r="W210">
            <v>6332953</v>
          </cell>
          <cell r="X210" t="str">
            <v>oui</v>
          </cell>
          <cell r="Y210" t="str">
            <v>oui</v>
          </cell>
        </row>
        <row r="211">
          <cell r="A211" t="str">
            <v>05120010</v>
          </cell>
          <cell r="B211">
            <v>2015</v>
          </cell>
          <cell r="C211" t="str">
            <v>AEAG</v>
          </cell>
          <cell r="D211" t="str">
            <v>Bassin de l'Aveyron</v>
          </cell>
          <cell r="E211" t="str">
            <v>RCS</v>
          </cell>
          <cell r="F211" t="str">
            <v>RCS</v>
          </cell>
          <cell r="G211" t="str">
            <v>MP</v>
          </cell>
          <cell r="H211" t="str">
            <v>Tarn &amp; Garonne</v>
          </cell>
          <cell r="I211">
            <v>82</v>
          </cell>
          <cell r="J211" t="str">
            <v>RÉALVILLE</v>
          </cell>
          <cell r="K211">
            <v>82149</v>
          </cell>
          <cell r="L211">
            <v>90</v>
          </cell>
          <cell r="M211" t="str">
            <v>LERE</v>
          </cell>
          <cell r="N211" t="str">
            <v>P14</v>
          </cell>
          <cell r="O211" t="str">
            <v>La Lère à Réalville</v>
          </cell>
          <cell r="P211">
            <v>577773.2532</v>
          </cell>
          <cell r="Q211">
            <v>6336660.1398</v>
          </cell>
          <cell r="R211">
            <v>578375</v>
          </cell>
          <cell r="S211">
            <v>6337499</v>
          </cell>
          <cell r="T211">
            <v>578313</v>
          </cell>
          <cell r="U211">
            <v>6337288</v>
          </cell>
          <cell r="V211">
            <v>578375</v>
          </cell>
          <cell r="W211">
            <v>6337499</v>
          </cell>
          <cell r="X211" t="str">
            <v>oui</v>
          </cell>
          <cell r="Y211" t="str">
            <v>oui</v>
          </cell>
        </row>
        <row r="212">
          <cell r="A212" t="str">
            <v>05120013</v>
          </cell>
          <cell r="B212">
            <v>2015</v>
          </cell>
          <cell r="C212" t="str">
            <v>AEAG</v>
          </cell>
          <cell r="D212" t="str">
            <v>Bassin de l'Aveyron</v>
          </cell>
          <cell r="E212" t="str">
            <v>RCA</v>
          </cell>
          <cell r="F212" t="str">
            <v>RCA</v>
          </cell>
          <cell r="G212" t="str">
            <v>MP</v>
          </cell>
          <cell r="H212" t="str">
            <v>Tarn &amp; Garonne</v>
          </cell>
          <cell r="I212">
            <v>82</v>
          </cell>
          <cell r="J212" t="str">
            <v>MONTEILS</v>
          </cell>
          <cell r="K212">
            <v>82126</v>
          </cell>
          <cell r="L212">
            <v>111</v>
          </cell>
          <cell r="M212" t="str">
            <v>CANDE</v>
          </cell>
          <cell r="N212" t="str">
            <v>P14</v>
          </cell>
          <cell r="O212" t="str">
            <v>Le Candé au lieu dit Courtés</v>
          </cell>
          <cell r="P212">
            <v>583996.194</v>
          </cell>
          <cell r="Q212">
            <v>6343265.577</v>
          </cell>
          <cell r="R212">
            <v>583926</v>
          </cell>
          <cell r="S212">
            <v>6343095</v>
          </cell>
          <cell r="T212">
            <v>583871</v>
          </cell>
          <cell r="U212">
            <v>6343000</v>
          </cell>
          <cell r="V212">
            <v>583876</v>
          </cell>
          <cell r="W212">
            <v>6343011</v>
          </cell>
          <cell r="X212" t="str">
            <v>oui</v>
          </cell>
          <cell r="Y212" t="str">
            <v>oui</v>
          </cell>
        </row>
        <row r="213">
          <cell r="A213" t="str">
            <v>05120015</v>
          </cell>
          <cell r="B213">
            <v>2015</v>
          </cell>
          <cell r="C213" t="str">
            <v>AEAG</v>
          </cell>
          <cell r="D213" t="str">
            <v>Bassin de l'Aveyron</v>
          </cell>
          <cell r="E213" t="str">
            <v>RCA</v>
          </cell>
          <cell r="F213" t="str">
            <v>RCA</v>
          </cell>
          <cell r="G213" t="str">
            <v>MP</v>
          </cell>
          <cell r="H213" t="str">
            <v>Tarn &amp; Garonne</v>
          </cell>
          <cell r="I213">
            <v>82</v>
          </cell>
          <cell r="J213" t="str">
            <v>SEPTFONDS</v>
          </cell>
          <cell r="K213">
            <v>82179</v>
          </cell>
          <cell r="L213">
            <v>138</v>
          </cell>
          <cell r="M213" t="str">
            <v>FONTANEL</v>
          </cell>
          <cell r="N213" t="str">
            <v>TP11</v>
          </cell>
          <cell r="O213" t="str">
            <v>Le Ruisseau de Fontanel au niveau de Septfonds</v>
          </cell>
          <cell r="P213" t="str">
            <v>587 789.5</v>
          </cell>
          <cell r="Q213">
            <v>6345338</v>
          </cell>
          <cell r="V213">
            <v>587770</v>
          </cell>
          <cell r="W213">
            <v>6345320</v>
          </cell>
          <cell r="Y213" t="str">
            <v>oui</v>
          </cell>
        </row>
        <row r="214">
          <cell r="A214" t="str">
            <v>05120016</v>
          </cell>
          <cell r="B214">
            <v>2015</v>
          </cell>
          <cell r="C214" t="str">
            <v>AEAG</v>
          </cell>
          <cell r="D214" t="str">
            <v>Bassin de l'Aveyron</v>
          </cell>
          <cell r="E214" t="str">
            <v>RCA</v>
          </cell>
          <cell r="F214" t="str">
            <v>RCA</v>
          </cell>
          <cell r="G214" t="str">
            <v>MP</v>
          </cell>
          <cell r="H214" t="str">
            <v>Tarn &amp; Garonne</v>
          </cell>
          <cell r="I214">
            <v>82</v>
          </cell>
          <cell r="J214" t="str">
            <v>MONTEILS</v>
          </cell>
          <cell r="K214">
            <v>82126</v>
          </cell>
          <cell r="L214">
            <v>111</v>
          </cell>
          <cell r="M214" t="str">
            <v>LERE</v>
          </cell>
          <cell r="N214" t="str">
            <v>P11</v>
          </cell>
          <cell r="O214" t="str">
            <v>La Lère au lieu dit Lapeyre</v>
          </cell>
          <cell r="P214">
            <v>583810.4484</v>
          </cell>
          <cell r="Q214">
            <v>6342552.825</v>
          </cell>
          <cell r="R214">
            <v>583869</v>
          </cell>
          <cell r="S214">
            <v>6342713</v>
          </cell>
          <cell r="T214">
            <v>583860</v>
          </cell>
          <cell r="U214">
            <v>6342660</v>
          </cell>
          <cell r="V214">
            <v>583864</v>
          </cell>
          <cell r="W214">
            <v>6342660</v>
          </cell>
          <cell r="X214" t="str">
            <v>oui</v>
          </cell>
          <cell r="Y214" t="str">
            <v>oui</v>
          </cell>
        </row>
        <row r="215">
          <cell r="A215" t="str">
            <v>05120020</v>
          </cell>
          <cell r="B215">
            <v>2015</v>
          </cell>
          <cell r="C215" t="str">
            <v>AEAG</v>
          </cell>
          <cell r="D215" t="str">
            <v>Bassin de l'Aveyron</v>
          </cell>
          <cell r="E215" t="str">
            <v>RCA</v>
          </cell>
          <cell r="F215" t="str">
            <v>RCA</v>
          </cell>
          <cell r="G215" t="str">
            <v>MP</v>
          </cell>
          <cell r="H215" t="str">
            <v>Tarn &amp; Garonne</v>
          </cell>
          <cell r="I215">
            <v>82</v>
          </cell>
          <cell r="J215" t="str">
            <v>CAYRAC</v>
          </cell>
          <cell r="K215">
            <v>82039</v>
          </cell>
          <cell r="L215">
            <v>81</v>
          </cell>
          <cell r="M215" t="str">
            <v>AVEYRON</v>
          </cell>
          <cell r="N215" t="str">
            <v>M14/3-11</v>
          </cell>
          <cell r="O215" t="str">
            <v>L'Aveyron à  Cayrac</v>
          </cell>
          <cell r="P215">
            <v>577709.9586</v>
          </cell>
          <cell r="Q215">
            <v>6334640.9364</v>
          </cell>
          <cell r="V215">
            <v>578576</v>
          </cell>
          <cell r="W215">
            <v>6335676</v>
          </cell>
          <cell r="Y215" t="str">
            <v>oui</v>
          </cell>
        </row>
        <row r="216">
          <cell r="A216" t="str">
            <v>05120025</v>
          </cell>
          <cell r="B216">
            <v>2015</v>
          </cell>
          <cell r="C216" t="str">
            <v>AEAG</v>
          </cell>
          <cell r="D216" t="str">
            <v>Bassin de l'Aveyron</v>
          </cell>
          <cell r="E216" t="str">
            <v>RCA</v>
          </cell>
          <cell r="F216" t="str">
            <v>RCA</v>
          </cell>
          <cell r="G216" t="str">
            <v>MP</v>
          </cell>
          <cell r="H216" t="str">
            <v>Tarn &amp; Garonne</v>
          </cell>
          <cell r="I216">
            <v>82</v>
          </cell>
          <cell r="J216" t="str">
            <v>NÈGREPELISSE</v>
          </cell>
          <cell r="K216">
            <v>82134</v>
          </cell>
          <cell r="L216">
            <v>100</v>
          </cell>
          <cell r="M216" t="str">
            <v>LONGUE AYGUES</v>
          </cell>
          <cell r="N216" t="str">
            <v>P14</v>
          </cell>
          <cell r="O216" t="str">
            <v>Le Longue Aygues à Négrepelisse</v>
          </cell>
          <cell r="P216">
            <v>581720.9106</v>
          </cell>
          <cell r="Q216">
            <v>6331825.0632</v>
          </cell>
          <cell r="R216">
            <v>581751</v>
          </cell>
          <cell r="S216">
            <v>6331771</v>
          </cell>
          <cell r="T216">
            <v>581717</v>
          </cell>
          <cell r="U216">
            <v>6331822</v>
          </cell>
          <cell r="V216">
            <v>581717</v>
          </cell>
          <cell r="W216">
            <v>6331854</v>
          </cell>
          <cell r="X216" t="str">
            <v>oui</v>
          </cell>
          <cell r="Y216" t="str">
            <v>oui</v>
          </cell>
        </row>
        <row r="217">
          <cell r="A217" t="str">
            <v>05120040</v>
          </cell>
          <cell r="B217">
            <v>2015</v>
          </cell>
          <cell r="C217" t="str">
            <v>AEAG</v>
          </cell>
          <cell r="D217" t="str">
            <v>Bassin de l'Aveyron</v>
          </cell>
          <cell r="E217" t="str">
            <v>RCA</v>
          </cell>
          <cell r="F217" t="str">
            <v>RCA</v>
          </cell>
          <cell r="G217" t="str">
            <v>MP</v>
          </cell>
          <cell r="H217" t="str">
            <v>Tarn &amp; Garonne</v>
          </cell>
          <cell r="I217">
            <v>82</v>
          </cell>
          <cell r="J217" t="str">
            <v>PUYGAILLARD DE QUERCY</v>
          </cell>
          <cell r="K217">
            <v>82145</v>
          </cell>
          <cell r="L217">
            <v>149</v>
          </cell>
          <cell r="M217" t="str">
            <v>R. GOUYRE</v>
          </cell>
          <cell r="N217" t="str">
            <v>P14</v>
          </cell>
          <cell r="O217" t="str">
            <v>Le Ruisseau du Gouyré à Puygaillard-de-Quercy</v>
          </cell>
          <cell r="P217">
            <v>590569.72</v>
          </cell>
          <cell r="Q217">
            <v>6325917.58</v>
          </cell>
          <cell r="R217">
            <v>590573</v>
          </cell>
          <cell r="S217">
            <v>6325961</v>
          </cell>
          <cell r="T217">
            <v>590574</v>
          </cell>
          <cell r="U217">
            <v>6326006</v>
          </cell>
          <cell r="V217">
            <v>590567</v>
          </cell>
          <cell r="W217">
            <v>6325939</v>
          </cell>
          <cell r="X217" t="str">
            <v>oui</v>
          </cell>
          <cell r="Y217" t="str">
            <v>oui</v>
          </cell>
        </row>
        <row r="218">
          <cell r="A218" t="str">
            <v>05120050</v>
          </cell>
          <cell r="B218">
            <v>2015</v>
          </cell>
          <cell r="C218" t="str">
            <v>AEAG</v>
          </cell>
          <cell r="D218" t="str">
            <v>Bassin de l'Aveyron</v>
          </cell>
          <cell r="E218" t="str">
            <v>RCA</v>
          </cell>
          <cell r="F218" t="str">
            <v>RCA</v>
          </cell>
          <cell r="G218" t="str">
            <v>MP</v>
          </cell>
          <cell r="H218" t="str">
            <v>Tarn &amp; Garonne</v>
          </cell>
          <cell r="I218">
            <v>82</v>
          </cell>
          <cell r="J218" t="str">
            <v>BRUNIQUEL</v>
          </cell>
          <cell r="K218">
            <v>82026</v>
          </cell>
          <cell r="L218">
            <v>107</v>
          </cell>
          <cell r="M218" t="str">
            <v>VERE</v>
          </cell>
          <cell r="N218" t="str">
            <v>P14</v>
          </cell>
          <cell r="O218" t="str">
            <v>La Vère à Bruniquel</v>
          </cell>
          <cell r="P218">
            <v>593601.438</v>
          </cell>
          <cell r="Q218">
            <v>6328880.79</v>
          </cell>
          <cell r="V218">
            <v>593458</v>
          </cell>
          <cell r="W218">
            <v>6329158</v>
          </cell>
          <cell r="Y218" t="str">
            <v>oui</v>
          </cell>
        </row>
        <row r="219">
          <cell r="A219" t="str">
            <v>05120085</v>
          </cell>
          <cell r="B219">
            <v>2015</v>
          </cell>
          <cell r="C219" t="str">
            <v>AEAG</v>
          </cell>
          <cell r="D219" t="str">
            <v>Bassin de l'Aveyron</v>
          </cell>
          <cell r="E219" t="str">
            <v>RCS</v>
          </cell>
          <cell r="F219" t="str">
            <v>RCS</v>
          </cell>
          <cell r="G219" t="str">
            <v>MP</v>
          </cell>
          <cell r="H219" t="str">
            <v>Tarn</v>
          </cell>
          <cell r="I219">
            <v>81</v>
          </cell>
          <cell r="J219" t="str">
            <v>CASTELNAU DE MONTMIRAL</v>
          </cell>
          <cell r="K219">
            <v>81064</v>
          </cell>
          <cell r="L219">
            <v>167</v>
          </cell>
          <cell r="M219" t="str">
            <v>VERE</v>
          </cell>
          <cell r="N219" t="str">
            <v>TP14</v>
          </cell>
          <cell r="O219" t="str">
            <v>La Vère en aval de Castelnau de Montmiral</v>
          </cell>
          <cell r="P219">
            <v>603046.299</v>
          </cell>
          <cell r="Q219">
            <v>6320076.8712</v>
          </cell>
          <cell r="R219">
            <v>603282</v>
          </cell>
          <cell r="S219">
            <v>6320287</v>
          </cell>
          <cell r="T219">
            <v>603143</v>
          </cell>
          <cell r="U219">
            <v>6320208</v>
          </cell>
          <cell r="V219">
            <v>602992</v>
          </cell>
          <cell r="W219">
            <v>6320039</v>
          </cell>
          <cell r="X219" t="str">
            <v>oui</v>
          </cell>
          <cell r="Y219" t="str">
            <v>oui</v>
          </cell>
        </row>
        <row r="220">
          <cell r="A220" t="str">
            <v>05120090</v>
          </cell>
          <cell r="B220">
            <v>2015</v>
          </cell>
          <cell r="C220" t="str">
            <v>AEAG</v>
          </cell>
          <cell r="D220" t="str">
            <v>Bassin de l'Aveyron</v>
          </cell>
          <cell r="E220" t="str">
            <v>RRP</v>
          </cell>
          <cell r="F220" t="str">
            <v>RRP</v>
          </cell>
          <cell r="G220" t="str">
            <v>MP</v>
          </cell>
          <cell r="H220" t="str">
            <v>Tarn</v>
          </cell>
          <cell r="I220">
            <v>81</v>
          </cell>
          <cell r="J220" t="str">
            <v>CASTELNAU DE MONTMIRAL</v>
          </cell>
          <cell r="K220">
            <v>81064</v>
          </cell>
          <cell r="L220">
            <v>219</v>
          </cell>
          <cell r="M220" t="str">
            <v>RO ORIENTAL</v>
          </cell>
          <cell r="N220" t="str">
            <v>TP14</v>
          </cell>
          <cell r="O220" t="str">
            <v>Le Rô oriental en amont de Ste-Cécile-du-Cayrou</v>
          </cell>
          <cell r="P220">
            <v>602332.857</v>
          </cell>
          <cell r="Q220">
            <v>6324369.4446</v>
          </cell>
          <cell r="R220">
            <v>602327</v>
          </cell>
          <cell r="S220">
            <v>6324454</v>
          </cell>
          <cell r="T220">
            <v>602340</v>
          </cell>
          <cell r="U220">
            <v>6324357</v>
          </cell>
          <cell r="V220">
            <v>602343</v>
          </cell>
          <cell r="W220">
            <v>6324357</v>
          </cell>
          <cell r="X220" t="str">
            <v>oui</v>
          </cell>
          <cell r="Y220" t="str">
            <v>oui</v>
          </cell>
        </row>
        <row r="221">
          <cell r="A221" t="str">
            <v>05120091</v>
          </cell>
          <cell r="B221">
            <v>2015</v>
          </cell>
          <cell r="C221" t="str">
            <v>AEAG</v>
          </cell>
          <cell r="D221" t="str">
            <v>Bassin de l'Aveyron</v>
          </cell>
          <cell r="E221" t="str">
            <v>RCA</v>
          </cell>
          <cell r="F221" t="str">
            <v>RCA</v>
          </cell>
          <cell r="G221" t="str">
            <v>MP</v>
          </cell>
          <cell r="H221" t="str">
            <v>Tarn</v>
          </cell>
          <cell r="I221">
            <v>81</v>
          </cell>
          <cell r="J221" t="str">
            <v>VERDIER</v>
          </cell>
          <cell r="K221">
            <v>81313</v>
          </cell>
          <cell r="L221">
            <v>175</v>
          </cell>
          <cell r="M221" t="str">
            <v>VERVERE</v>
          </cell>
          <cell r="O221" t="str">
            <v>La Vervère au niveau de Le Verdier</v>
          </cell>
          <cell r="P221">
            <v>606971</v>
          </cell>
          <cell r="Q221">
            <v>6321330</v>
          </cell>
          <cell r="X221" t="str">
            <v>oui</v>
          </cell>
          <cell r="Y221" t="str">
            <v>oui</v>
          </cell>
        </row>
        <row r="222">
          <cell r="A222" t="str">
            <v>05120100</v>
          </cell>
          <cell r="B222">
            <v>2015</v>
          </cell>
          <cell r="C222" t="str">
            <v>AEAG</v>
          </cell>
          <cell r="D222" t="str">
            <v>Bassin de l'Aveyron</v>
          </cell>
          <cell r="E222" t="str">
            <v>RCS</v>
          </cell>
          <cell r="F222" t="str">
            <v>RCS</v>
          </cell>
          <cell r="G222" t="str">
            <v>MP</v>
          </cell>
          <cell r="H222" t="str">
            <v>Tarn</v>
          </cell>
          <cell r="I222">
            <v>81</v>
          </cell>
          <cell r="J222" t="str">
            <v>MAILHOC</v>
          </cell>
          <cell r="K222">
            <v>81152</v>
          </cell>
          <cell r="L222">
            <v>277</v>
          </cell>
          <cell r="M222" t="str">
            <v>VERE</v>
          </cell>
          <cell r="N222" t="str">
            <v>TP14</v>
          </cell>
          <cell r="O222" t="str">
            <v>La Vère en aval de Taix</v>
          </cell>
          <cell r="P222">
            <v>628090.989</v>
          </cell>
          <cell r="Q222">
            <v>6323092.8996</v>
          </cell>
          <cell r="R222">
            <v>628140</v>
          </cell>
          <cell r="S222">
            <v>6323115</v>
          </cell>
          <cell r="T222">
            <v>628095</v>
          </cell>
          <cell r="U222">
            <v>6323080</v>
          </cell>
          <cell r="V222">
            <v>628088</v>
          </cell>
          <cell r="W222">
            <v>6323069</v>
          </cell>
          <cell r="X222" t="str">
            <v>oui</v>
          </cell>
          <cell r="Y222" t="str">
            <v>oui</v>
          </cell>
        </row>
        <row r="223">
          <cell r="A223" t="str">
            <v>05120150</v>
          </cell>
          <cell r="B223">
            <v>2015</v>
          </cell>
          <cell r="C223" t="str">
            <v>AEAG</v>
          </cell>
          <cell r="D223" t="str">
            <v>Bassin de l'Aveyron</v>
          </cell>
          <cell r="E223" t="str">
            <v>RCO</v>
          </cell>
          <cell r="F223" t="str">
            <v>RCO</v>
          </cell>
          <cell r="G223" t="str">
            <v>MP</v>
          </cell>
          <cell r="H223" t="str">
            <v>Tarn &amp; Garonne</v>
          </cell>
          <cell r="I223">
            <v>82</v>
          </cell>
          <cell r="J223" t="str">
            <v>SAINT ANTONIN NOBLE VAL</v>
          </cell>
          <cell r="K223">
            <v>82155</v>
          </cell>
          <cell r="L223">
            <v>128</v>
          </cell>
          <cell r="M223" t="str">
            <v>BONNETTE</v>
          </cell>
          <cell r="N223">
            <v>0</v>
          </cell>
          <cell r="O223" t="str">
            <v>La Bonnette à St-Antonin</v>
          </cell>
          <cell r="P223" t="str">
            <v>600 398.1</v>
          </cell>
          <cell r="Q223" t="str">
            <v>6 341 027.5</v>
          </cell>
          <cell r="R223">
            <v>600364</v>
          </cell>
          <cell r="S223">
            <v>6341136</v>
          </cell>
          <cell r="T223">
            <v>600389</v>
          </cell>
          <cell r="U223">
            <v>6341061</v>
          </cell>
          <cell r="V223">
            <v>600384</v>
          </cell>
          <cell r="W223">
            <v>6341133</v>
          </cell>
          <cell r="Y223" t="str">
            <v>oui</v>
          </cell>
        </row>
        <row r="224">
          <cell r="A224" t="str">
            <v>05121000</v>
          </cell>
          <cell r="B224">
            <v>2015</v>
          </cell>
          <cell r="C224" t="str">
            <v>AEAG</v>
          </cell>
          <cell r="D224" t="str">
            <v>Bassin de l'Aveyron</v>
          </cell>
          <cell r="E224" t="str">
            <v>RCS</v>
          </cell>
          <cell r="F224" t="str">
            <v>RCS</v>
          </cell>
          <cell r="G224" t="str">
            <v>MP</v>
          </cell>
          <cell r="H224" t="str">
            <v>Tarn &amp; Garonne</v>
          </cell>
          <cell r="I224">
            <v>82</v>
          </cell>
          <cell r="J224" t="str">
            <v>FÉNEYROLS</v>
          </cell>
          <cell r="K224">
            <v>82061</v>
          </cell>
          <cell r="L224">
            <v>120</v>
          </cell>
          <cell r="M224" t="str">
            <v>AVEYRON</v>
          </cell>
          <cell r="N224" t="str">
            <v>M3</v>
          </cell>
          <cell r="O224" t="str">
            <v>L'Aveyron à Féneyrols</v>
          </cell>
          <cell r="P224">
            <v>605529.6048</v>
          </cell>
          <cell r="Q224">
            <v>6337396.4016</v>
          </cell>
          <cell r="R224">
            <v>605526</v>
          </cell>
          <cell r="S224">
            <v>6337415</v>
          </cell>
          <cell r="T224">
            <v>605371</v>
          </cell>
          <cell r="U224">
            <v>6337368</v>
          </cell>
          <cell r="V224">
            <v>605477</v>
          </cell>
          <cell r="W224">
            <v>6337401</v>
          </cell>
          <cell r="X224" t="str">
            <v>oui</v>
          </cell>
          <cell r="Y224" t="str">
            <v>oui</v>
          </cell>
        </row>
        <row r="225">
          <cell r="A225" t="str">
            <v>05121320</v>
          </cell>
          <cell r="B225">
            <v>2015</v>
          </cell>
          <cell r="C225" t="str">
            <v>AEAG</v>
          </cell>
          <cell r="D225" t="str">
            <v>Bassin de l'Aveyron</v>
          </cell>
          <cell r="E225" t="str">
            <v>RRP</v>
          </cell>
          <cell r="F225" t="str">
            <v>RRP</v>
          </cell>
          <cell r="G225" t="str">
            <v>MP</v>
          </cell>
          <cell r="H225" t="str">
            <v>Tarn &amp; Garonne</v>
          </cell>
          <cell r="I225">
            <v>82</v>
          </cell>
          <cell r="J225" t="str">
            <v>PARISOT</v>
          </cell>
          <cell r="K225">
            <v>82038</v>
          </cell>
          <cell r="L225">
            <v>248</v>
          </cell>
          <cell r="M225" t="str">
            <v>FONTPEYROUSE</v>
          </cell>
          <cell r="N225" t="str">
            <v>TP11</v>
          </cell>
          <cell r="O225" t="str">
            <v>Le Fonpeyrouse au droit de Caylus</v>
          </cell>
          <cell r="P225">
            <v>607334.7978</v>
          </cell>
          <cell r="Q225">
            <v>6348757.9026</v>
          </cell>
          <cell r="R225">
            <v>607279</v>
          </cell>
          <cell r="S225">
            <v>6348871</v>
          </cell>
          <cell r="T225">
            <v>607311</v>
          </cell>
          <cell r="U225">
            <v>6348840</v>
          </cell>
          <cell r="V225">
            <v>607306</v>
          </cell>
          <cell r="W225">
            <v>6348826</v>
          </cell>
          <cell r="X225" t="str">
            <v>oui</v>
          </cell>
          <cell r="Y225" t="str">
            <v>oui</v>
          </cell>
        </row>
        <row r="226">
          <cell r="A226" t="str">
            <v>05121350</v>
          </cell>
          <cell r="B226">
            <v>2015</v>
          </cell>
          <cell r="C226" t="str">
            <v>AEAG</v>
          </cell>
          <cell r="D226" t="str">
            <v>Bassin de l'Aveyron</v>
          </cell>
          <cell r="E226" t="str">
            <v>RCS</v>
          </cell>
          <cell r="F226" t="str">
            <v>RCS</v>
          </cell>
          <cell r="G226" t="str">
            <v>MP</v>
          </cell>
          <cell r="H226" t="str">
            <v>Tarn &amp; Garonne</v>
          </cell>
          <cell r="I226">
            <v>82</v>
          </cell>
          <cell r="J226" t="str">
            <v>GINALS</v>
          </cell>
          <cell r="K226">
            <v>82069</v>
          </cell>
          <cell r="L226">
            <v>216</v>
          </cell>
          <cell r="M226" t="str">
            <v>SEYE</v>
          </cell>
          <cell r="N226" t="str">
            <v>TP11</v>
          </cell>
          <cell r="O226" t="str">
            <v>La Seye à La Rouquette</v>
          </cell>
          <cell r="P226">
            <v>608370.4506</v>
          </cell>
          <cell r="Q226">
            <v>6347643.3366</v>
          </cell>
          <cell r="R226">
            <v>608388</v>
          </cell>
          <cell r="S226">
            <v>6347651</v>
          </cell>
          <cell r="T226">
            <v>608360</v>
          </cell>
          <cell r="U226">
            <v>6347599</v>
          </cell>
          <cell r="V226">
            <v>608388</v>
          </cell>
          <cell r="W226">
            <v>6347651</v>
          </cell>
          <cell r="X226" t="str">
            <v>oui</v>
          </cell>
          <cell r="Y226" t="str">
            <v>oui</v>
          </cell>
        </row>
        <row r="227">
          <cell r="A227" t="str">
            <v>05122000</v>
          </cell>
          <cell r="B227">
            <v>2015</v>
          </cell>
          <cell r="C227" t="str">
            <v>AEAG</v>
          </cell>
          <cell r="D227" t="str">
            <v>Bassin de l'Aveyron</v>
          </cell>
          <cell r="E227" t="str">
            <v>RCS</v>
          </cell>
          <cell r="F227" t="str">
            <v>RCS</v>
          </cell>
          <cell r="G227" t="str">
            <v>MP</v>
          </cell>
          <cell r="H227" t="str">
            <v>Tarn</v>
          </cell>
          <cell r="I227">
            <v>81</v>
          </cell>
          <cell r="J227" t="str">
            <v>MILHARS</v>
          </cell>
          <cell r="K227">
            <v>81165</v>
          </cell>
          <cell r="L227">
            <v>131</v>
          </cell>
          <cell r="M227" t="str">
            <v>CEROU</v>
          </cell>
          <cell r="N227" t="str">
            <v>M3</v>
          </cell>
          <cell r="O227" t="str">
            <v>Le Cérou à Milhars</v>
          </cell>
          <cell r="P227">
            <v>610251.5256</v>
          </cell>
          <cell r="Q227">
            <v>6337361.9646</v>
          </cell>
          <cell r="R227">
            <v>610772</v>
          </cell>
          <cell r="S227">
            <v>6337122</v>
          </cell>
          <cell r="T227">
            <v>610580</v>
          </cell>
          <cell r="U227">
            <v>6337141</v>
          </cell>
          <cell r="V227">
            <v>610605</v>
          </cell>
          <cell r="W227">
            <v>6337125</v>
          </cell>
          <cell r="X227" t="str">
            <v>oui</v>
          </cell>
          <cell r="Y227" t="str">
            <v>oui</v>
          </cell>
        </row>
        <row r="228">
          <cell r="A228" t="str">
            <v>05122720</v>
          </cell>
          <cell r="B228">
            <v>2015</v>
          </cell>
          <cell r="C228" t="str">
            <v>AEAG</v>
          </cell>
          <cell r="D228" t="str">
            <v>Bassin de l'Aveyron</v>
          </cell>
          <cell r="E228" t="str">
            <v>RCS</v>
          </cell>
          <cell r="F228" t="str">
            <v>RCS</v>
          </cell>
          <cell r="G228" t="str">
            <v>MP</v>
          </cell>
          <cell r="H228" t="str">
            <v>Tarn</v>
          </cell>
          <cell r="I228">
            <v>81</v>
          </cell>
          <cell r="J228" t="str">
            <v>COMBEFA</v>
          </cell>
          <cell r="K228">
            <v>81068</v>
          </cell>
          <cell r="L228">
            <v>218</v>
          </cell>
          <cell r="M228" t="str">
            <v>ZERE</v>
          </cell>
          <cell r="N228" t="str">
            <v>TP14</v>
          </cell>
          <cell r="O228" t="str">
            <v>La Zère</v>
          </cell>
          <cell r="P228">
            <v>626342.7582</v>
          </cell>
          <cell r="Q228">
            <v>6327973.6668</v>
          </cell>
          <cell r="R228">
            <v>626351</v>
          </cell>
          <cell r="S228">
            <v>6327966</v>
          </cell>
          <cell r="T228">
            <v>626327</v>
          </cell>
          <cell r="U228">
            <v>6328003</v>
          </cell>
          <cell r="V228">
            <v>626347</v>
          </cell>
          <cell r="W228">
            <v>6327974</v>
          </cell>
          <cell r="X228" t="str">
            <v>oui</v>
          </cell>
          <cell r="Y228" t="str">
            <v>oui</v>
          </cell>
        </row>
        <row r="229">
          <cell r="A229" t="str">
            <v>05122895</v>
          </cell>
          <cell r="B229">
            <v>2015</v>
          </cell>
          <cell r="C229" t="str">
            <v>AEAG</v>
          </cell>
          <cell r="D229" t="str">
            <v>Bassin de l'Aveyron</v>
          </cell>
          <cell r="E229" t="str">
            <v>RCA</v>
          </cell>
          <cell r="F229" t="str">
            <v>RCA</v>
          </cell>
          <cell r="G229" t="str">
            <v>MP</v>
          </cell>
          <cell r="H229" t="str">
            <v>Tarn</v>
          </cell>
          <cell r="I229">
            <v>81</v>
          </cell>
          <cell r="J229" t="str">
            <v>SAINT GEMME</v>
          </cell>
          <cell r="K229">
            <v>81249</v>
          </cell>
          <cell r="L229">
            <v>273</v>
          </cell>
          <cell r="M229" t="str">
            <v>CERET</v>
          </cell>
          <cell r="O229" t="str">
            <v>Le Céret en aval de Sainte-Gemme</v>
          </cell>
          <cell r="P229">
            <v>633665</v>
          </cell>
          <cell r="Q229">
            <v>6331722</v>
          </cell>
          <cell r="X229" t="str">
            <v>oui</v>
          </cell>
          <cell r="Y229" t="str">
            <v>oui</v>
          </cell>
        </row>
        <row r="230">
          <cell r="A230" t="str">
            <v>05123000</v>
          </cell>
          <cell r="B230">
            <v>2015</v>
          </cell>
          <cell r="C230" t="str">
            <v>AEAG</v>
          </cell>
          <cell r="D230" t="str">
            <v>Bassin de l'Aveyron</v>
          </cell>
          <cell r="E230" t="str">
            <v>RCA</v>
          </cell>
          <cell r="F230" t="str">
            <v>RCA</v>
          </cell>
          <cell r="G230" t="str">
            <v>MP</v>
          </cell>
          <cell r="H230" t="str">
            <v>Tarn</v>
          </cell>
          <cell r="I230">
            <v>81</v>
          </cell>
          <cell r="J230" t="str">
            <v>MONESTIÉS</v>
          </cell>
          <cell r="K230">
            <v>81170</v>
          </cell>
          <cell r="L230">
            <v>220</v>
          </cell>
          <cell r="M230" t="str">
            <v>CEROU</v>
          </cell>
          <cell r="N230" t="str">
            <v>M3</v>
          </cell>
          <cell r="O230" t="str">
            <v>Le Cérou à Canitrot</v>
          </cell>
          <cell r="P230">
            <v>629908.0572</v>
          </cell>
          <cell r="Q230">
            <v>6330358.257</v>
          </cell>
          <cell r="V230">
            <v>629930</v>
          </cell>
          <cell r="W230">
            <v>6330350</v>
          </cell>
          <cell r="Y230" t="str">
            <v>oui</v>
          </cell>
        </row>
        <row r="231">
          <cell r="A231" t="str">
            <v>05123950</v>
          </cell>
          <cell r="B231">
            <v>2015</v>
          </cell>
          <cell r="C231" t="str">
            <v>AEAG</v>
          </cell>
          <cell r="D231" t="str">
            <v>Bassin de l'Aveyron</v>
          </cell>
          <cell r="E231" t="str">
            <v>RCA</v>
          </cell>
          <cell r="F231" t="str">
            <v>RCA</v>
          </cell>
          <cell r="G231" t="str">
            <v>MP</v>
          </cell>
          <cell r="H231" t="str">
            <v>Tarn</v>
          </cell>
          <cell r="I231">
            <v>81</v>
          </cell>
          <cell r="J231" t="str">
            <v>CARMAUX</v>
          </cell>
          <cell r="K231">
            <v>81060</v>
          </cell>
          <cell r="L231">
            <v>236</v>
          </cell>
          <cell r="M231" t="str">
            <v>CANDOU</v>
          </cell>
          <cell r="O231" t="str">
            <v>Le Candou dans Carmaux</v>
          </cell>
          <cell r="P231" t="str">
            <v>631 661.8</v>
          </cell>
          <cell r="Q231">
            <v>6328993</v>
          </cell>
          <cell r="Y231" t="str">
            <v>oui</v>
          </cell>
        </row>
        <row r="232">
          <cell r="A232" t="str">
            <v>05124000</v>
          </cell>
          <cell r="B232">
            <v>2015</v>
          </cell>
          <cell r="C232" t="str">
            <v>AEAG</v>
          </cell>
          <cell r="D232" t="str">
            <v>Bassin de l'Aveyron</v>
          </cell>
          <cell r="E232" t="str">
            <v>RCO</v>
          </cell>
          <cell r="F232" t="str">
            <v>RCO</v>
          </cell>
          <cell r="G232" t="str">
            <v>MP</v>
          </cell>
          <cell r="H232" t="str">
            <v>Tarn</v>
          </cell>
          <cell r="I232">
            <v>81</v>
          </cell>
          <cell r="J232" t="str">
            <v>CARMAUX</v>
          </cell>
          <cell r="K232">
            <v>81060</v>
          </cell>
          <cell r="L232">
            <v>240</v>
          </cell>
          <cell r="M232" t="str">
            <v>CEROU</v>
          </cell>
          <cell r="N232" t="str">
            <v>M3</v>
          </cell>
          <cell r="O232" t="str">
            <v>Le Cérou à Carmaux</v>
          </cell>
          <cell r="P232">
            <v>632584.9134</v>
          </cell>
          <cell r="Q232">
            <v>6328755.471</v>
          </cell>
          <cell r="V232">
            <v>632589</v>
          </cell>
          <cell r="W232">
            <v>6328754</v>
          </cell>
          <cell r="Y232" t="str">
            <v>oui</v>
          </cell>
        </row>
        <row r="233">
          <cell r="A233" t="str">
            <v>05124050</v>
          </cell>
          <cell r="B233">
            <v>2015</v>
          </cell>
          <cell r="C233" t="str">
            <v>AEAG</v>
          </cell>
          <cell r="D233" t="str">
            <v>Bassin de l'Aveyron</v>
          </cell>
          <cell r="E233" t="str">
            <v>RCA</v>
          </cell>
          <cell r="F233" t="str">
            <v>RCA</v>
          </cell>
          <cell r="G233" t="str">
            <v>MP</v>
          </cell>
          <cell r="H233" t="str">
            <v>Tarn</v>
          </cell>
          <cell r="I233">
            <v>81</v>
          </cell>
          <cell r="J233" t="str">
            <v>CARMAUX</v>
          </cell>
          <cell r="K233">
            <v>81060</v>
          </cell>
          <cell r="L233">
            <v>258</v>
          </cell>
          <cell r="M233" t="str">
            <v>CEROC</v>
          </cell>
          <cell r="N233" t="str">
            <v>TP3</v>
          </cell>
          <cell r="O233" t="str">
            <v>Le Céroc près de Rayssac</v>
          </cell>
          <cell r="P233" t="str">
            <v>634523.9886</v>
          </cell>
          <cell r="Q233" t="str">
            <v>6329238.6882</v>
          </cell>
          <cell r="R233">
            <v>634649</v>
          </cell>
          <cell r="S233">
            <v>6329139</v>
          </cell>
          <cell r="T233">
            <v>634591</v>
          </cell>
          <cell r="U233">
            <v>6329219</v>
          </cell>
          <cell r="V233">
            <v>634565</v>
          </cell>
          <cell r="W233">
            <v>6329260</v>
          </cell>
          <cell r="X233" t="str">
            <v>oui</v>
          </cell>
          <cell r="Y233" t="str">
            <v>oui</v>
          </cell>
        </row>
        <row r="234">
          <cell r="A234" t="str">
            <v>05124190</v>
          </cell>
          <cell r="B234">
            <v>2015</v>
          </cell>
          <cell r="C234" t="str">
            <v>AEAG</v>
          </cell>
          <cell r="D234" t="str">
            <v>Bassin de l'Aveyron</v>
          </cell>
          <cell r="E234" t="str">
            <v>RCA</v>
          </cell>
          <cell r="F234" t="str">
            <v>RCA</v>
          </cell>
          <cell r="G234" t="str">
            <v>MP</v>
          </cell>
          <cell r="H234" t="str">
            <v>Tarn</v>
          </cell>
          <cell r="I234">
            <v>81</v>
          </cell>
          <cell r="J234" t="str">
            <v>CARMAUX</v>
          </cell>
          <cell r="K234">
            <v>81060</v>
          </cell>
          <cell r="L234">
            <v>240</v>
          </cell>
          <cell r="M234" t="str">
            <v>CEROU</v>
          </cell>
          <cell r="O234" t="str">
            <v>Le Cérou à Carmaux</v>
          </cell>
          <cell r="P234">
            <v>634063</v>
          </cell>
          <cell r="Q234">
            <v>6327733</v>
          </cell>
          <cell r="X234" t="str">
            <v>oui</v>
          </cell>
          <cell r="Y234" t="str">
            <v>oui</v>
          </cell>
        </row>
        <row r="235">
          <cell r="A235" t="str">
            <v>05124250</v>
          </cell>
          <cell r="B235">
            <v>2015</v>
          </cell>
          <cell r="C235" t="str">
            <v>AEAG</v>
          </cell>
          <cell r="D235" t="str">
            <v>Bassin de l'Aveyron</v>
          </cell>
          <cell r="E235" t="str">
            <v>RCS</v>
          </cell>
          <cell r="F235" t="str">
            <v>RCS</v>
          </cell>
          <cell r="G235" t="str">
            <v>MP</v>
          </cell>
          <cell r="H235" t="str">
            <v>Tarn</v>
          </cell>
          <cell r="I235">
            <v>81</v>
          </cell>
          <cell r="J235" t="str">
            <v>VALENCE D'ALBIGEOIS</v>
          </cell>
          <cell r="K235">
            <v>81308</v>
          </cell>
          <cell r="L235">
            <v>385</v>
          </cell>
          <cell r="M235" t="str">
            <v>BOUTESCURE</v>
          </cell>
          <cell r="N235" t="str">
            <v>TP3</v>
          </cell>
          <cell r="O235" t="str">
            <v>Le Boutescure entre La Salle et Peyrelous</v>
          </cell>
          <cell r="P235">
            <v>649088.4546</v>
          </cell>
          <cell r="Q235">
            <v>6325930.7664</v>
          </cell>
          <cell r="R235">
            <v>649079</v>
          </cell>
          <cell r="S235">
            <v>6326076</v>
          </cell>
          <cell r="T235">
            <v>649100</v>
          </cell>
          <cell r="U235">
            <v>6325976</v>
          </cell>
          <cell r="V235">
            <v>649094</v>
          </cell>
          <cell r="W235">
            <v>6325954</v>
          </cell>
          <cell r="X235" t="str">
            <v>oui</v>
          </cell>
          <cell r="Y235" t="str">
            <v>oui</v>
          </cell>
        </row>
        <row r="236">
          <cell r="A236" t="str">
            <v>05124270</v>
          </cell>
          <cell r="B236">
            <v>2015</v>
          </cell>
          <cell r="C236" t="str">
            <v>AEAG</v>
          </cell>
          <cell r="D236" t="str">
            <v>Bassin de l'Aveyron</v>
          </cell>
          <cell r="E236" t="str">
            <v>RCA</v>
          </cell>
          <cell r="F236" t="str">
            <v>RCA</v>
          </cell>
          <cell r="G236" t="str">
            <v>MP</v>
          </cell>
          <cell r="H236" t="str">
            <v>Tarn</v>
          </cell>
          <cell r="I236">
            <v>81</v>
          </cell>
          <cell r="J236" t="str">
            <v>LÉDAS ET PENTHIÈS</v>
          </cell>
          <cell r="K236">
            <v>81141</v>
          </cell>
          <cell r="L236">
            <v>425</v>
          </cell>
          <cell r="M236" t="str">
            <v>CEROU</v>
          </cell>
          <cell r="N236" t="str">
            <v>TP3</v>
          </cell>
          <cell r="O236" t="str">
            <v>Le Cérou à Puech Long</v>
          </cell>
          <cell r="P236">
            <v>650638.3956</v>
          </cell>
          <cell r="Q236">
            <v>6330163.4592</v>
          </cell>
          <cell r="R236">
            <v>650665</v>
          </cell>
          <cell r="S236">
            <v>6330258</v>
          </cell>
          <cell r="T236">
            <v>650647</v>
          </cell>
          <cell r="U236">
            <v>6330182</v>
          </cell>
          <cell r="V236">
            <v>650621</v>
          </cell>
          <cell r="W236">
            <v>6330147</v>
          </cell>
          <cell r="X236" t="str">
            <v>oui</v>
          </cell>
          <cell r="Y236" t="str">
            <v>oui</v>
          </cell>
        </row>
        <row r="237">
          <cell r="A237" t="str">
            <v>05124940</v>
          </cell>
          <cell r="B237">
            <v>2015</v>
          </cell>
          <cell r="C237" t="str">
            <v>AEAG</v>
          </cell>
          <cell r="D237" t="str">
            <v>Bassin de l'Aveyron</v>
          </cell>
          <cell r="E237" t="str">
            <v>RCA</v>
          </cell>
          <cell r="F237" t="str">
            <v>RCA</v>
          </cell>
          <cell r="G237" t="str">
            <v>MP</v>
          </cell>
          <cell r="H237" t="str">
            <v>Tarn</v>
          </cell>
          <cell r="I237">
            <v>81</v>
          </cell>
          <cell r="J237" t="str">
            <v>SAINT CHRISTOPHE</v>
          </cell>
          <cell r="K237">
            <v>81245</v>
          </cell>
          <cell r="L237">
            <v>225</v>
          </cell>
          <cell r="M237" t="str">
            <v>CANDOUR</v>
          </cell>
          <cell r="N237" t="str">
            <v>P3</v>
          </cell>
          <cell r="O237" t="str">
            <v>Le Candour à Saint-Christophe</v>
          </cell>
          <cell r="P237">
            <v>623963.373</v>
          </cell>
          <cell r="Q237">
            <v>6338034.444</v>
          </cell>
          <cell r="R237">
            <v>624065</v>
          </cell>
          <cell r="S237">
            <v>6337929</v>
          </cell>
          <cell r="T237">
            <v>623978</v>
          </cell>
          <cell r="U237">
            <v>6338014</v>
          </cell>
          <cell r="V237">
            <v>623930</v>
          </cell>
          <cell r="W237">
            <v>6338035</v>
          </cell>
          <cell r="X237" t="str">
            <v>oui</v>
          </cell>
          <cell r="Y237" t="str">
            <v>oui</v>
          </cell>
        </row>
        <row r="238">
          <cell r="A238" t="str">
            <v>05125000</v>
          </cell>
          <cell r="B238">
            <v>2015</v>
          </cell>
          <cell r="C238" t="str">
            <v>AEAG</v>
          </cell>
          <cell r="D238" t="str">
            <v>Bassin de l'Aveyron</v>
          </cell>
          <cell r="E238" t="str">
            <v>RCS</v>
          </cell>
          <cell r="F238" t="str">
            <v>RCS</v>
          </cell>
          <cell r="G238" t="str">
            <v>MP</v>
          </cell>
          <cell r="H238" t="str">
            <v>Tarn</v>
          </cell>
          <cell r="I238">
            <v>81</v>
          </cell>
          <cell r="J238" t="str">
            <v>MONTIRAT</v>
          </cell>
          <cell r="K238">
            <v>81180</v>
          </cell>
          <cell r="L238">
            <v>171</v>
          </cell>
          <cell r="M238" t="str">
            <v>VIAUR</v>
          </cell>
          <cell r="N238" t="str">
            <v>M3</v>
          </cell>
          <cell r="O238" t="str">
            <v>Le Viaur à La Garde / Viaur</v>
          </cell>
          <cell r="P238">
            <v>624800.9556</v>
          </cell>
          <cell r="Q238">
            <v>6342264.1176</v>
          </cell>
          <cell r="R238">
            <v>624829</v>
          </cell>
          <cell r="S238">
            <v>6342257</v>
          </cell>
          <cell r="T238">
            <v>624872</v>
          </cell>
          <cell r="U238">
            <v>6342068</v>
          </cell>
          <cell r="V238">
            <v>624818</v>
          </cell>
          <cell r="W238">
            <v>6342218</v>
          </cell>
          <cell r="X238" t="str">
            <v>oui</v>
          </cell>
          <cell r="Y238" t="str">
            <v>oui</v>
          </cell>
        </row>
        <row r="239">
          <cell r="A239" t="str">
            <v>05125050</v>
          </cell>
          <cell r="B239">
            <v>2015</v>
          </cell>
          <cell r="C239" t="str">
            <v>AEAG</v>
          </cell>
          <cell r="D239" t="str">
            <v>Bassin de l'Aveyron</v>
          </cell>
          <cell r="E239" t="str">
            <v>RCA</v>
          </cell>
          <cell r="F239" t="str">
            <v>RCA</v>
          </cell>
          <cell r="G239" t="str">
            <v>MP</v>
          </cell>
          <cell r="H239" t="str">
            <v>Aveyron</v>
          </cell>
          <cell r="I239">
            <v>12</v>
          </cell>
          <cell r="J239" t="str">
            <v>SALVETAT PEYRALÈS</v>
          </cell>
          <cell r="K239">
            <v>12258</v>
          </cell>
          <cell r="L239">
            <v>211</v>
          </cell>
          <cell r="M239" t="str">
            <v>RUISSEAU LE JAOUL</v>
          </cell>
          <cell r="N239" t="str">
            <v>P3</v>
          </cell>
          <cell r="O239" t="str">
            <v>Le Ruisseau le Jaoul au niveau de La Salvetat Peyrales</v>
          </cell>
          <cell r="P239">
            <v>632556.7</v>
          </cell>
          <cell r="Q239">
            <v>6344000.3</v>
          </cell>
          <cell r="R239">
            <v>632493</v>
          </cell>
          <cell r="S239">
            <v>6344154</v>
          </cell>
          <cell r="T239">
            <v>632515</v>
          </cell>
          <cell r="U239">
            <v>6344070</v>
          </cell>
          <cell r="V239">
            <v>632524</v>
          </cell>
          <cell r="W239">
            <v>6344048</v>
          </cell>
          <cell r="X239" t="str">
            <v>oui</v>
          </cell>
          <cell r="Y239" t="str">
            <v>oui</v>
          </cell>
        </row>
        <row r="240">
          <cell r="A240" t="str">
            <v>05125200</v>
          </cell>
          <cell r="B240">
            <v>2015</v>
          </cell>
          <cell r="C240" t="str">
            <v>AEAG</v>
          </cell>
          <cell r="D240" t="str">
            <v>Bassin de l'Aveyron</v>
          </cell>
          <cell r="E240" t="str">
            <v>RCS</v>
          </cell>
          <cell r="F240" t="str">
            <v>RCS</v>
          </cell>
          <cell r="G240" t="str">
            <v>MP</v>
          </cell>
          <cell r="H240" t="str">
            <v>Aveyron</v>
          </cell>
          <cell r="I240">
            <v>12</v>
          </cell>
          <cell r="J240" t="str">
            <v>SALVETAT PEYRALÈS</v>
          </cell>
          <cell r="K240">
            <v>12258</v>
          </cell>
          <cell r="L240">
            <v>240</v>
          </cell>
          <cell r="M240" t="str">
            <v>LEZERT</v>
          </cell>
          <cell r="N240" t="str">
            <v>P3</v>
          </cell>
          <cell r="O240" t="str">
            <v>Le Lézert au Port de la Besse</v>
          </cell>
          <cell r="P240">
            <v>635761.6032</v>
          </cell>
          <cell r="Q240">
            <v>6340788.6756</v>
          </cell>
          <cell r="R240">
            <v>635806</v>
          </cell>
          <cell r="S240">
            <v>6340905</v>
          </cell>
          <cell r="T240">
            <v>635768</v>
          </cell>
          <cell r="U240">
            <v>6340798</v>
          </cell>
          <cell r="V240">
            <v>635807</v>
          </cell>
          <cell r="W240">
            <v>6340897</v>
          </cell>
          <cell r="X240" t="str">
            <v>oui</v>
          </cell>
          <cell r="Y240" t="str">
            <v>oui</v>
          </cell>
        </row>
        <row r="241">
          <cell r="A241" t="str">
            <v>05125230</v>
          </cell>
          <cell r="B241">
            <v>2015</v>
          </cell>
          <cell r="C241" t="str">
            <v>AEAG</v>
          </cell>
          <cell r="D241" t="str">
            <v>Bassin de l'Aveyron</v>
          </cell>
          <cell r="E241" t="str">
            <v>RCO</v>
          </cell>
          <cell r="F241" t="str">
            <v>RCO</v>
          </cell>
          <cell r="G241" t="str">
            <v>MP</v>
          </cell>
          <cell r="H241" t="str">
            <v>Aveyron</v>
          </cell>
          <cell r="I241">
            <v>12</v>
          </cell>
          <cell r="J241" t="str">
            <v>PRADINAS</v>
          </cell>
          <cell r="K241">
            <v>12189</v>
          </cell>
          <cell r="L241">
            <v>426</v>
          </cell>
          <cell r="M241" t="str">
            <v>LIORT</v>
          </cell>
          <cell r="N241" t="str">
            <v>TP3</v>
          </cell>
          <cell r="O241" t="str">
            <v>Le Liort au niveau de Pradinas</v>
          </cell>
          <cell r="P241">
            <v>639885.447</v>
          </cell>
          <cell r="Q241">
            <v>6348898.9356</v>
          </cell>
          <cell r="R241">
            <v>639893</v>
          </cell>
          <cell r="S241">
            <v>6348930</v>
          </cell>
          <cell r="T241">
            <v>639892</v>
          </cell>
          <cell r="U241">
            <v>6348872</v>
          </cell>
          <cell r="V241">
            <v>639885</v>
          </cell>
          <cell r="W241">
            <v>6348924</v>
          </cell>
          <cell r="X241" t="str">
            <v>oui</v>
          </cell>
          <cell r="Y241" t="str">
            <v>oui</v>
          </cell>
        </row>
        <row r="242">
          <cell r="A242" t="str">
            <v>05125260</v>
          </cell>
          <cell r="B242">
            <v>2015</v>
          </cell>
          <cell r="C242" t="str">
            <v>AEAG</v>
          </cell>
          <cell r="D242" t="str">
            <v>Bassin de l'Aveyron</v>
          </cell>
          <cell r="E242" t="str">
            <v>RCO</v>
          </cell>
          <cell r="F242" t="str">
            <v>RCO</v>
          </cell>
          <cell r="G242" t="str">
            <v>MP</v>
          </cell>
          <cell r="H242" t="str">
            <v>Aveyron</v>
          </cell>
          <cell r="I242">
            <v>12</v>
          </cell>
          <cell r="J242" t="str">
            <v>CASTANET</v>
          </cell>
          <cell r="K242">
            <v>12059</v>
          </cell>
          <cell r="L242">
            <v>457</v>
          </cell>
          <cell r="M242" t="str">
            <v>LIEUX</v>
          </cell>
          <cell r="N242" t="str">
            <v>TP3</v>
          </cell>
          <cell r="O242" t="str">
            <v>Le Lieux à Castanet</v>
          </cell>
          <cell r="P242">
            <v>643894.896</v>
          </cell>
          <cell r="Q242">
            <v>6351059.169</v>
          </cell>
          <cell r="R242">
            <v>643948</v>
          </cell>
          <cell r="S242">
            <v>6351038</v>
          </cell>
          <cell r="T242">
            <v>643913</v>
          </cell>
          <cell r="U242">
            <v>6351054</v>
          </cell>
          <cell r="V242">
            <v>643911</v>
          </cell>
          <cell r="W242">
            <v>6351043</v>
          </cell>
          <cell r="X242" t="str">
            <v>oui</v>
          </cell>
          <cell r="Y242" t="str">
            <v>oui</v>
          </cell>
        </row>
        <row r="243">
          <cell r="A243" t="str">
            <v>05125300</v>
          </cell>
          <cell r="B243">
            <v>2015</v>
          </cell>
          <cell r="C243" t="str">
            <v>AEAG</v>
          </cell>
          <cell r="D243" t="str">
            <v>Bassin de l'Aveyron</v>
          </cell>
          <cell r="E243" t="str">
            <v>RCO</v>
          </cell>
          <cell r="F243" t="str">
            <v>RCO</v>
          </cell>
          <cell r="G243" t="str">
            <v>MP</v>
          </cell>
          <cell r="H243" t="str">
            <v>Aveyron</v>
          </cell>
          <cell r="I243">
            <v>12</v>
          </cell>
          <cell r="J243" t="str">
            <v>NAUCELLE</v>
          </cell>
          <cell r="K243">
            <v>12169</v>
          </cell>
          <cell r="L243">
            <v>459</v>
          </cell>
          <cell r="M243" t="str">
            <v>LIEUX DE NAUCELLE</v>
          </cell>
          <cell r="N243" t="str">
            <v>TP3</v>
          </cell>
          <cell r="O243" t="str">
            <v>Le Lieux de Naucelle en aval de Naucelle</v>
          </cell>
          <cell r="P243">
            <v>647726.4246</v>
          </cell>
          <cell r="Q243">
            <v>6343633.4346</v>
          </cell>
          <cell r="R243">
            <v>647443</v>
          </cell>
          <cell r="S243">
            <v>6343433</v>
          </cell>
          <cell r="T243">
            <v>647382</v>
          </cell>
          <cell r="U243">
            <v>6343399</v>
          </cell>
          <cell r="V243">
            <v>647442</v>
          </cell>
          <cell r="W243">
            <v>6343429</v>
          </cell>
          <cell r="X243" t="str">
            <v>oui</v>
          </cell>
          <cell r="Y243" t="str">
            <v>oui</v>
          </cell>
        </row>
        <row r="244">
          <cell r="A244" t="str">
            <v>05125420</v>
          </cell>
          <cell r="B244">
            <v>2015</v>
          </cell>
          <cell r="C244" t="str">
            <v>AEAG</v>
          </cell>
          <cell r="D244" t="str">
            <v>Bassin de l'Aveyron</v>
          </cell>
          <cell r="E244" t="str">
            <v>RCO</v>
          </cell>
          <cell r="F244" t="str">
            <v>RCO</v>
          </cell>
          <cell r="G244" t="str">
            <v>MP</v>
          </cell>
          <cell r="H244" t="str">
            <v>Aveyron</v>
          </cell>
          <cell r="I244">
            <v>12</v>
          </cell>
          <cell r="J244" t="str">
            <v>SELVE</v>
          </cell>
          <cell r="K244">
            <v>12267</v>
          </cell>
          <cell r="L244">
            <v>528</v>
          </cell>
          <cell r="M244" t="str">
            <v>CÔNE</v>
          </cell>
          <cell r="N244" t="str">
            <v>TP3</v>
          </cell>
          <cell r="O244" t="str">
            <v>La Cône en amont de la Selve</v>
          </cell>
          <cell r="P244">
            <v>663150.9504</v>
          </cell>
          <cell r="Q244">
            <v>6334475.0184</v>
          </cell>
          <cell r="R244">
            <v>663306</v>
          </cell>
          <cell r="S244">
            <v>6334408</v>
          </cell>
          <cell r="T244">
            <v>663176</v>
          </cell>
          <cell r="U244">
            <v>6334480</v>
          </cell>
          <cell r="V244">
            <v>663159</v>
          </cell>
          <cell r="W244">
            <v>6334486</v>
          </cell>
          <cell r="X244" t="str">
            <v>oui</v>
          </cell>
          <cell r="Y244" t="str">
            <v>oui</v>
          </cell>
        </row>
        <row r="245">
          <cell r="A245" t="str">
            <v>05125450</v>
          </cell>
          <cell r="B245">
            <v>2015</v>
          </cell>
          <cell r="C245" t="str">
            <v>AEAG</v>
          </cell>
          <cell r="D245" t="str">
            <v>Bassin de l'Aveyron</v>
          </cell>
          <cell r="E245" t="str">
            <v>RCO</v>
          </cell>
          <cell r="F245" t="str">
            <v>RCO</v>
          </cell>
          <cell r="G245" t="str">
            <v>MP</v>
          </cell>
          <cell r="H245" t="str">
            <v>Aveyron</v>
          </cell>
          <cell r="I245">
            <v>12</v>
          </cell>
          <cell r="J245" t="str">
            <v>SELVE</v>
          </cell>
          <cell r="K245">
            <v>12267</v>
          </cell>
          <cell r="L245">
            <v>403</v>
          </cell>
          <cell r="M245" t="str">
            <v>GIFFOU</v>
          </cell>
          <cell r="N245" t="str">
            <v>P3</v>
          </cell>
          <cell r="O245" t="str">
            <v>Le Giffou au niveau de Lissart</v>
          </cell>
          <cell r="P245">
            <v>659838.504</v>
          </cell>
          <cell r="Q245">
            <v>6330686.6478</v>
          </cell>
          <cell r="R245">
            <v>659851</v>
          </cell>
          <cell r="S245">
            <v>6330574</v>
          </cell>
          <cell r="T245">
            <v>659818</v>
          </cell>
          <cell r="U245">
            <v>6330713</v>
          </cell>
          <cell r="V245">
            <v>659807</v>
          </cell>
          <cell r="W245">
            <v>6330717</v>
          </cell>
          <cell r="X245" t="str">
            <v>oui</v>
          </cell>
          <cell r="Y245" t="str">
            <v>oui</v>
          </cell>
        </row>
        <row r="246">
          <cell r="A246" t="str">
            <v>05125455</v>
          </cell>
          <cell r="B246">
            <v>2015</v>
          </cell>
          <cell r="C246" t="str">
            <v>AEAG</v>
          </cell>
          <cell r="D246" t="str">
            <v>Bassin de l'Aveyron</v>
          </cell>
          <cell r="E246" t="str">
            <v>RCA</v>
          </cell>
          <cell r="F246" t="str">
            <v>RCA</v>
          </cell>
          <cell r="G246" t="str">
            <v>MP</v>
          </cell>
          <cell r="H246" t="str">
            <v>Aveyron</v>
          </cell>
          <cell r="I246">
            <v>12</v>
          </cell>
          <cell r="J246" t="str">
            <v>RÉQUISTA</v>
          </cell>
          <cell r="K246">
            <v>12197</v>
          </cell>
          <cell r="L246">
            <v>435</v>
          </cell>
          <cell r="M246" t="str">
            <v>DURENQUE</v>
          </cell>
          <cell r="N246" t="str">
            <v>TP3</v>
          </cell>
          <cell r="O246" t="str">
            <v>La Durenque au niveau de Requista</v>
          </cell>
          <cell r="P246">
            <v>661503.8</v>
          </cell>
          <cell r="Q246">
            <v>6328727.9</v>
          </cell>
          <cell r="R246">
            <v>661383</v>
          </cell>
          <cell r="S246">
            <v>6328754</v>
          </cell>
          <cell r="T246">
            <v>661466</v>
          </cell>
          <cell r="U246">
            <v>6328734</v>
          </cell>
          <cell r="V246">
            <v>661383</v>
          </cell>
          <cell r="W246">
            <v>6328732</v>
          </cell>
          <cell r="X246" t="str">
            <v>oui</v>
          </cell>
          <cell r="Y246" t="str">
            <v>oui</v>
          </cell>
        </row>
        <row r="247">
          <cell r="A247" t="str">
            <v>05125500</v>
          </cell>
          <cell r="B247">
            <v>2015</v>
          </cell>
          <cell r="C247" t="str">
            <v>AEAG</v>
          </cell>
          <cell r="D247" t="str">
            <v>Bassin de l'Aveyron</v>
          </cell>
          <cell r="E247" t="str">
            <v>RCO</v>
          </cell>
          <cell r="F247" t="str">
            <v>RCO</v>
          </cell>
          <cell r="G247" t="str">
            <v>MP</v>
          </cell>
          <cell r="H247" t="str">
            <v>Aveyron</v>
          </cell>
          <cell r="I247">
            <v>12</v>
          </cell>
          <cell r="J247" t="str">
            <v>CASSAGNES BÉGONHÈS</v>
          </cell>
          <cell r="K247">
            <v>12057</v>
          </cell>
          <cell r="L247">
            <v>518</v>
          </cell>
          <cell r="M247" t="str">
            <v>CEOR</v>
          </cell>
          <cell r="N247" t="str">
            <v>P3</v>
          </cell>
          <cell r="O247" t="str">
            <v>Le Céor en aval de Cassagnes</v>
          </cell>
          <cell r="P247">
            <v>661828.2168</v>
          </cell>
          <cell r="Q247">
            <v>6340291.302</v>
          </cell>
          <cell r="R247">
            <v>661847</v>
          </cell>
          <cell r="S247">
            <v>6340279</v>
          </cell>
          <cell r="T247">
            <v>661814</v>
          </cell>
          <cell r="U247">
            <v>6340209</v>
          </cell>
          <cell r="V247">
            <v>661833</v>
          </cell>
          <cell r="W247">
            <v>6340284</v>
          </cell>
          <cell r="X247" t="str">
            <v>oui</v>
          </cell>
          <cell r="Y247" t="str">
            <v>oui</v>
          </cell>
        </row>
        <row r="248">
          <cell r="A248" t="str">
            <v>05125510</v>
          </cell>
          <cell r="B248">
            <v>2015</v>
          </cell>
          <cell r="C248" t="str">
            <v>AEAG</v>
          </cell>
          <cell r="D248" t="str">
            <v>Bassin de l'Aveyron</v>
          </cell>
          <cell r="E248" t="str">
            <v>RCA</v>
          </cell>
          <cell r="F248" t="str">
            <v>RCA</v>
          </cell>
          <cell r="G248" t="str">
            <v>MP</v>
          </cell>
          <cell r="H248" t="str">
            <v>Aveyron</v>
          </cell>
          <cell r="I248">
            <v>12</v>
          </cell>
          <cell r="J248" t="str">
            <v>SELVE</v>
          </cell>
          <cell r="K248">
            <v>12267</v>
          </cell>
          <cell r="L248">
            <v>578</v>
          </cell>
          <cell r="M248" t="str">
            <v>GLANDOU</v>
          </cell>
          <cell r="N248" t="str">
            <v>TP3</v>
          </cell>
          <cell r="O248" t="str">
            <v>Le Glandou au niveau de La Selve</v>
          </cell>
          <cell r="P248">
            <v>663724.03</v>
          </cell>
          <cell r="Q248">
            <v>6338458.46</v>
          </cell>
          <cell r="R248">
            <v>663740</v>
          </cell>
          <cell r="S248">
            <v>6338395</v>
          </cell>
          <cell r="T248">
            <v>663725</v>
          </cell>
          <cell r="U248">
            <v>6338454</v>
          </cell>
          <cell r="V248">
            <v>663739</v>
          </cell>
          <cell r="W248">
            <v>6338348</v>
          </cell>
          <cell r="X248" t="str">
            <v>oui</v>
          </cell>
          <cell r="Y248" t="str">
            <v>oui</v>
          </cell>
        </row>
        <row r="249">
          <cell r="A249" t="str">
            <v>05125540</v>
          </cell>
          <cell r="B249">
            <v>2015</v>
          </cell>
          <cell r="C249" t="str">
            <v>AEAG</v>
          </cell>
          <cell r="D249" t="str">
            <v>Bassin de l'Aveyron</v>
          </cell>
          <cell r="E249" t="str">
            <v>RCO</v>
          </cell>
          <cell r="F249" t="str">
            <v>RCO</v>
          </cell>
          <cell r="G249" t="str">
            <v>MP</v>
          </cell>
          <cell r="H249" t="str">
            <v>Aveyron</v>
          </cell>
          <cell r="I249">
            <v>12</v>
          </cell>
          <cell r="J249" t="str">
            <v>AURIAC LAGAST</v>
          </cell>
          <cell r="K249">
            <v>12015</v>
          </cell>
          <cell r="L249">
            <v>659</v>
          </cell>
          <cell r="M249" t="str">
            <v>LAGAST</v>
          </cell>
          <cell r="N249" t="str">
            <v>TP3</v>
          </cell>
          <cell r="O249" t="str">
            <v>Le Lagast à Auriac Lagast</v>
          </cell>
          <cell r="P249">
            <v>668817.018</v>
          </cell>
          <cell r="Q249">
            <v>6340633.2072</v>
          </cell>
          <cell r="R249">
            <v>668788</v>
          </cell>
          <cell r="S249">
            <v>6340681</v>
          </cell>
          <cell r="T249">
            <v>668702</v>
          </cell>
          <cell r="U249">
            <v>6340685</v>
          </cell>
          <cell r="V249">
            <v>668690</v>
          </cell>
          <cell r="W249">
            <v>6340676</v>
          </cell>
          <cell r="X249" t="str">
            <v>oui</v>
          </cell>
          <cell r="Y249" t="str">
            <v>oui</v>
          </cell>
        </row>
        <row r="250">
          <cell r="A250" t="str">
            <v>05125545</v>
          </cell>
          <cell r="B250">
            <v>2015</v>
          </cell>
          <cell r="C250" t="str">
            <v>AEAG</v>
          </cell>
          <cell r="D250" t="str">
            <v>Bassin de l'Aveyron</v>
          </cell>
          <cell r="E250" t="str">
            <v>RCA</v>
          </cell>
          <cell r="F250" t="str">
            <v>RCA</v>
          </cell>
          <cell r="G250" t="str">
            <v>MP</v>
          </cell>
          <cell r="H250" t="str">
            <v>Aveyron</v>
          </cell>
          <cell r="I250">
            <v>12</v>
          </cell>
          <cell r="J250" t="str">
            <v>SALMIECH</v>
          </cell>
          <cell r="K250">
            <v>12255</v>
          </cell>
          <cell r="L250">
            <v>640</v>
          </cell>
          <cell r="M250" t="str">
            <v>CLAUZELLES</v>
          </cell>
          <cell r="N250" t="str">
            <v>TP3</v>
          </cell>
          <cell r="O250" t="str">
            <v>Le Ruisseau de Clauzelles au niveau de Salmiech</v>
          </cell>
          <cell r="P250">
            <v>669101.3</v>
          </cell>
          <cell r="Q250">
            <v>6345013.8</v>
          </cell>
          <cell r="R250">
            <v>669087</v>
          </cell>
          <cell r="S250">
            <v>6345007</v>
          </cell>
          <cell r="T250">
            <v>669017</v>
          </cell>
          <cell r="U250">
            <v>6344997</v>
          </cell>
          <cell r="V250">
            <v>669095</v>
          </cell>
          <cell r="W250">
            <v>6344982</v>
          </cell>
          <cell r="X250" t="str">
            <v>oui</v>
          </cell>
          <cell r="Y250" t="str">
            <v>oui</v>
          </cell>
        </row>
        <row r="251">
          <cell r="A251" t="str">
            <v>05125600</v>
          </cell>
          <cell r="B251">
            <v>2015</v>
          </cell>
          <cell r="C251" t="str">
            <v>AEAG</v>
          </cell>
          <cell r="D251" t="str">
            <v>Bassin de l'Aveyron</v>
          </cell>
          <cell r="E251" t="str">
            <v>RCO</v>
          </cell>
          <cell r="F251" t="str">
            <v>RCO</v>
          </cell>
          <cell r="G251" t="str">
            <v>MP</v>
          </cell>
          <cell r="H251" t="str">
            <v>Aveyron</v>
          </cell>
          <cell r="I251">
            <v>12</v>
          </cell>
          <cell r="J251" t="str">
            <v>QUINS</v>
          </cell>
          <cell r="K251">
            <v>12194</v>
          </cell>
          <cell r="L251">
            <v>577</v>
          </cell>
          <cell r="M251" t="str">
            <v>CONGORBES</v>
          </cell>
          <cell r="N251" t="str">
            <v>TP3</v>
          </cell>
          <cell r="O251" t="str">
            <v>Le ruisseau de Congorbes à Quins</v>
          </cell>
          <cell r="P251">
            <v>654306.3828</v>
          </cell>
          <cell r="Q251">
            <v>6347853.9966</v>
          </cell>
          <cell r="R251">
            <v>654311</v>
          </cell>
          <cell r="S251">
            <v>6347933</v>
          </cell>
          <cell r="T251">
            <v>654319</v>
          </cell>
          <cell r="U251">
            <v>6347889</v>
          </cell>
          <cell r="V251">
            <v>654316</v>
          </cell>
          <cell r="W251">
            <v>6347878</v>
          </cell>
          <cell r="X251" t="str">
            <v>oui</v>
          </cell>
          <cell r="Y251" t="str">
            <v>oui</v>
          </cell>
        </row>
        <row r="252">
          <cell r="A252" t="str">
            <v>05125650</v>
          </cell>
          <cell r="B252">
            <v>2015</v>
          </cell>
          <cell r="C252" t="str">
            <v>AEAG</v>
          </cell>
          <cell r="D252" t="str">
            <v>Bassin de l'Aveyron</v>
          </cell>
          <cell r="E252" t="str">
            <v>RCO</v>
          </cell>
          <cell r="F252" t="str">
            <v>RCO</v>
          </cell>
          <cell r="G252" t="str">
            <v>MP</v>
          </cell>
          <cell r="H252" t="str">
            <v>Aveyron</v>
          </cell>
          <cell r="I252">
            <v>12</v>
          </cell>
          <cell r="J252" t="str">
            <v>CALMONT</v>
          </cell>
          <cell r="K252">
            <v>12043</v>
          </cell>
          <cell r="L252">
            <v>560</v>
          </cell>
          <cell r="M252" t="str">
            <v>NAUZE</v>
          </cell>
          <cell r="N252" t="str">
            <v>TP3</v>
          </cell>
          <cell r="O252" t="str">
            <v>La Nauze à Calmont</v>
          </cell>
          <cell r="P252">
            <v>661184.676</v>
          </cell>
          <cell r="Q252">
            <v>6350021.052</v>
          </cell>
          <cell r="R252">
            <v>661208</v>
          </cell>
          <cell r="S252">
            <v>6350036</v>
          </cell>
          <cell r="T252">
            <v>661148</v>
          </cell>
          <cell r="U252">
            <v>6349976</v>
          </cell>
          <cell r="V252">
            <v>661146</v>
          </cell>
          <cell r="W252">
            <v>6349981</v>
          </cell>
          <cell r="X252" t="str">
            <v>oui</v>
          </cell>
          <cell r="Y252" t="str">
            <v>oui</v>
          </cell>
        </row>
        <row r="253">
          <cell r="A253" t="str">
            <v>05125750</v>
          </cell>
          <cell r="B253">
            <v>2015</v>
          </cell>
          <cell r="C253" t="str">
            <v>AEAG</v>
          </cell>
          <cell r="D253" t="str">
            <v>Bassin de l'Aveyron</v>
          </cell>
          <cell r="E253" t="str">
            <v>RCO</v>
          </cell>
          <cell r="F253" t="str">
            <v>RCO</v>
          </cell>
          <cell r="G253" t="str">
            <v>MP</v>
          </cell>
          <cell r="H253" t="str">
            <v>Aveyron</v>
          </cell>
          <cell r="I253">
            <v>12</v>
          </cell>
          <cell r="J253" t="str">
            <v>PONT DE SALARS</v>
          </cell>
          <cell r="K253">
            <v>12185</v>
          </cell>
          <cell r="L253">
            <v>596</v>
          </cell>
          <cell r="M253" t="str">
            <v>VIOULOU</v>
          </cell>
          <cell r="N253" t="str">
            <v>P3</v>
          </cell>
          <cell r="O253" t="str">
            <v>le Vioulou à Trémouilles</v>
          </cell>
          <cell r="P253">
            <v>672963.5652</v>
          </cell>
          <cell r="Q253">
            <v>6351173.8986</v>
          </cell>
          <cell r="V253">
            <v>672449</v>
          </cell>
          <cell r="W253">
            <v>6351344</v>
          </cell>
          <cell r="Y253" t="str">
            <v>oui</v>
          </cell>
        </row>
        <row r="254">
          <cell r="A254" t="str">
            <v>05125780</v>
          </cell>
          <cell r="B254">
            <v>2015</v>
          </cell>
          <cell r="C254" t="str">
            <v>AEAG</v>
          </cell>
          <cell r="D254" t="str">
            <v>Bassin de l'Aveyron</v>
          </cell>
          <cell r="E254" t="str">
            <v>RCS</v>
          </cell>
          <cell r="F254" t="str">
            <v>RCS</v>
          </cell>
          <cell r="G254" t="str">
            <v>MP</v>
          </cell>
          <cell r="H254" t="str">
            <v>Aveyron</v>
          </cell>
          <cell r="I254">
            <v>12</v>
          </cell>
          <cell r="J254" t="str">
            <v>SALLES CURAN</v>
          </cell>
          <cell r="K254">
            <v>12253</v>
          </cell>
          <cell r="L254">
            <v>807</v>
          </cell>
          <cell r="M254" t="str">
            <v>VIOULOU</v>
          </cell>
          <cell r="N254" t="str">
            <v>TP3</v>
          </cell>
          <cell r="O254" t="str">
            <v>Le Vioulou en amont de Pareloup</v>
          </cell>
          <cell r="P254">
            <v>684928.593</v>
          </cell>
          <cell r="Q254">
            <v>6345701.565</v>
          </cell>
          <cell r="R254">
            <v>685245</v>
          </cell>
          <cell r="S254">
            <v>6345739</v>
          </cell>
          <cell r="T254">
            <v>685157</v>
          </cell>
          <cell r="U254">
            <v>6345732</v>
          </cell>
          <cell r="V254">
            <v>685229</v>
          </cell>
          <cell r="W254">
            <v>6345738</v>
          </cell>
          <cell r="X254" t="str">
            <v>oui</v>
          </cell>
          <cell r="Y254" t="str">
            <v>oui</v>
          </cell>
        </row>
        <row r="255">
          <cell r="A255" t="str">
            <v>05125800</v>
          </cell>
          <cell r="B255">
            <v>2015</v>
          </cell>
          <cell r="C255" t="str">
            <v>AEAG</v>
          </cell>
          <cell r="D255" t="str">
            <v>Bassin de l'Aveyron</v>
          </cell>
          <cell r="E255" t="str">
            <v>RCA</v>
          </cell>
          <cell r="F255" t="str">
            <v>RCA</v>
          </cell>
          <cell r="G255" t="str">
            <v>MP</v>
          </cell>
          <cell r="H255" t="str">
            <v>Aveyron</v>
          </cell>
          <cell r="I255">
            <v>12</v>
          </cell>
          <cell r="J255" t="str">
            <v>PONT DE SALARS</v>
          </cell>
          <cell r="K255">
            <v>12185</v>
          </cell>
          <cell r="L255">
            <v>678</v>
          </cell>
          <cell r="M255" t="str">
            <v>VIAUR</v>
          </cell>
          <cell r="N255" t="str">
            <v>M3</v>
          </cell>
          <cell r="O255" t="str">
            <v>Le Viaur en aval de Pont de Salars</v>
          </cell>
          <cell r="P255">
            <v>677409.5532</v>
          </cell>
          <cell r="Q255">
            <v>6353480.1798</v>
          </cell>
          <cell r="R255">
            <v>677052</v>
          </cell>
          <cell r="S255">
            <v>6353738</v>
          </cell>
          <cell r="T255">
            <v>677091</v>
          </cell>
          <cell r="U255">
            <v>6353660</v>
          </cell>
          <cell r="V255">
            <v>677052</v>
          </cell>
          <cell r="W255">
            <v>6353730</v>
          </cell>
          <cell r="X255" t="str">
            <v>oui</v>
          </cell>
          <cell r="Y255" t="str">
            <v>oui</v>
          </cell>
        </row>
        <row r="256">
          <cell r="A256" t="str">
            <v>05125860</v>
          </cell>
          <cell r="B256">
            <v>2015</v>
          </cell>
          <cell r="C256" t="str">
            <v>AEAG</v>
          </cell>
          <cell r="D256" t="str">
            <v>Bassin de l'Aveyron</v>
          </cell>
          <cell r="E256" t="str">
            <v>RCS</v>
          </cell>
          <cell r="F256" t="str">
            <v>RCS</v>
          </cell>
          <cell r="G256" t="str">
            <v>MP</v>
          </cell>
          <cell r="H256" t="str">
            <v>Aveyron</v>
          </cell>
          <cell r="I256">
            <v>12</v>
          </cell>
          <cell r="J256" t="str">
            <v>SÉGUR</v>
          </cell>
          <cell r="K256">
            <v>12266</v>
          </cell>
          <cell r="L256">
            <v>744</v>
          </cell>
          <cell r="M256" t="str">
            <v>VIAUR</v>
          </cell>
          <cell r="N256" t="str">
            <v>P3</v>
          </cell>
          <cell r="O256" t="str">
            <v>Le Viaur à Ségur</v>
          </cell>
          <cell r="P256">
            <v>687092.97875</v>
          </cell>
          <cell r="Q256">
            <v>6355274.34148</v>
          </cell>
          <cell r="R256">
            <v>687070</v>
          </cell>
          <cell r="S256">
            <v>6355284</v>
          </cell>
          <cell r="T256">
            <v>686937</v>
          </cell>
          <cell r="U256">
            <v>6355230</v>
          </cell>
          <cell r="V256">
            <v>687068</v>
          </cell>
          <cell r="W256">
            <v>6355283</v>
          </cell>
          <cell r="X256" t="str">
            <v>oui</v>
          </cell>
          <cell r="Y256" t="str">
            <v>oui</v>
          </cell>
        </row>
        <row r="257">
          <cell r="A257" t="str">
            <v>05125863</v>
          </cell>
          <cell r="B257">
            <v>2015</v>
          </cell>
          <cell r="C257" t="str">
            <v>AEAG</v>
          </cell>
          <cell r="D257" t="str">
            <v>Bassin de l'Aveyron</v>
          </cell>
          <cell r="E257" t="str">
            <v>RCO</v>
          </cell>
          <cell r="F257" t="str">
            <v>RCO</v>
          </cell>
          <cell r="G257" t="str">
            <v>MP</v>
          </cell>
          <cell r="H257" t="str">
            <v>Aveyron</v>
          </cell>
          <cell r="I257">
            <v>12</v>
          </cell>
          <cell r="J257" t="str">
            <v>VÉZINS DE LÉVÉZOU</v>
          </cell>
          <cell r="K257">
            <v>12294</v>
          </cell>
          <cell r="L257">
            <v>840</v>
          </cell>
          <cell r="M257" t="str">
            <v>VARAYROUS</v>
          </cell>
          <cell r="N257" t="str">
            <v>TP3</v>
          </cell>
          <cell r="O257" t="str">
            <v>Le Varayrous à Vézins de Lévézou</v>
          </cell>
          <cell r="P257">
            <v>692551.7946</v>
          </cell>
          <cell r="Q257">
            <v>6354689.2602</v>
          </cell>
          <cell r="R257">
            <v>692541</v>
          </cell>
          <cell r="S257">
            <v>6354677</v>
          </cell>
          <cell r="T257">
            <v>692450</v>
          </cell>
          <cell r="U257">
            <v>6354700</v>
          </cell>
          <cell r="V257">
            <v>692545</v>
          </cell>
          <cell r="W257">
            <v>6354682</v>
          </cell>
          <cell r="X257" t="str">
            <v>oui</v>
          </cell>
          <cell r="Y257" t="str">
            <v>oui</v>
          </cell>
        </row>
        <row r="258">
          <cell r="A258" t="str">
            <v>05125900</v>
          </cell>
          <cell r="B258">
            <v>2015</v>
          </cell>
          <cell r="C258" t="str">
            <v>AEAG</v>
          </cell>
          <cell r="D258" t="str">
            <v>Bassin de l'Aveyron</v>
          </cell>
          <cell r="E258" t="str">
            <v>RCO</v>
          </cell>
          <cell r="F258" t="str">
            <v>RCO</v>
          </cell>
          <cell r="G258" t="str">
            <v>MP</v>
          </cell>
          <cell r="H258" t="str">
            <v>Aveyron</v>
          </cell>
          <cell r="I258">
            <v>12</v>
          </cell>
          <cell r="J258" t="str">
            <v>NAJAC</v>
          </cell>
          <cell r="K258">
            <v>12167</v>
          </cell>
          <cell r="L258">
            <v>303</v>
          </cell>
          <cell r="M258" t="str">
            <v>CASSUREX</v>
          </cell>
          <cell r="N258" t="str">
            <v>TP3</v>
          </cell>
          <cell r="O258" t="str">
            <v>Le Cassurex à Najac</v>
          </cell>
          <cell r="P258">
            <v>622047.558</v>
          </cell>
          <cell r="Q258">
            <v>6345585.9372</v>
          </cell>
          <cell r="R258">
            <v>622069</v>
          </cell>
          <cell r="S258">
            <v>6345669</v>
          </cell>
          <cell r="T258">
            <v>622060</v>
          </cell>
          <cell r="U258">
            <v>6345603</v>
          </cell>
          <cell r="V258">
            <v>622053</v>
          </cell>
          <cell r="W258">
            <v>6345583</v>
          </cell>
          <cell r="X258" t="str">
            <v>oui</v>
          </cell>
          <cell r="Y258" t="str">
            <v>oui</v>
          </cell>
        </row>
        <row r="259">
          <cell r="A259" t="str">
            <v>05125960</v>
          </cell>
          <cell r="B259">
            <v>2015</v>
          </cell>
          <cell r="C259" t="str">
            <v>AEAG</v>
          </cell>
          <cell r="D259" t="str">
            <v>Bassin de l'Aveyron</v>
          </cell>
          <cell r="E259" t="str">
            <v>RCA</v>
          </cell>
          <cell r="F259" t="str">
            <v>RCA</v>
          </cell>
          <cell r="G259" t="str">
            <v>MP</v>
          </cell>
          <cell r="H259" t="str">
            <v>Aveyron</v>
          </cell>
          <cell r="I259">
            <v>12</v>
          </cell>
          <cell r="J259" t="str">
            <v>SAINT SALVADOU</v>
          </cell>
          <cell r="K259">
            <v>12245</v>
          </cell>
          <cell r="L259">
            <v>399</v>
          </cell>
          <cell r="M259" t="str">
            <v>MARMONT</v>
          </cell>
          <cell r="N259" t="str">
            <v>TP3</v>
          </cell>
          <cell r="O259" t="str">
            <v>Le Ruisseau de Marmont à St Salvadou</v>
          </cell>
          <cell r="P259">
            <v>626261.8</v>
          </cell>
          <cell r="Q259">
            <v>6354507.7</v>
          </cell>
          <cell r="R259">
            <v>626310</v>
          </cell>
          <cell r="S259">
            <v>6354613</v>
          </cell>
          <cell r="T259">
            <v>626256</v>
          </cell>
          <cell r="U259">
            <v>6354522</v>
          </cell>
          <cell r="V259">
            <v>626251</v>
          </cell>
          <cell r="W259">
            <v>6354529</v>
          </cell>
          <cell r="X259" t="str">
            <v>oui</v>
          </cell>
          <cell r="Y259" t="str">
            <v>oui</v>
          </cell>
        </row>
        <row r="260">
          <cell r="A260" t="str">
            <v>05125995</v>
          </cell>
          <cell r="B260">
            <v>2015</v>
          </cell>
          <cell r="C260" t="str">
            <v>AEAG</v>
          </cell>
          <cell r="D260" t="str">
            <v>Bassin de l'Aveyron</v>
          </cell>
          <cell r="E260" t="str">
            <v>RCA</v>
          </cell>
          <cell r="F260" t="str">
            <v>RCA</v>
          </cell>
          <cell r="G260" t="str">
            <v>MP</v>
          </cell>
          <cell r="H260" t="str">
            <v>Aveyron</v>
          </cell>
          <cell r="I260">
            <v>12</v>
          </cell>
          <cell r="J260" t="str">
            <v>VABRE TIZAC</v>
          </cell>
          <cell r="K260">
            <v>12285</v>
          </cell>
          <cell r="L260">
            <v>359</v>
          </cell>
          <cell r="M260" t="str">
            <v>PETITE SERENE</v>
          </cell>
          <cell r="N260" t="str">
            <v>TP3</v>
          </cell>
          <cell r="O260" t="str">
            <v>La Petite Serène au niveau de Vabre-Tizac</v>
          </cell>
          <cell r="P260">
            <v>628355.75</v>
          </cell>
          <cell r="Q260">
            <v>6350013.37</v>
          </cell>
          <cell r="R260">
            <v>628306</v>
          </cell>
          <cell r="S260">
            <v>6350012</v>
          </cell>
          <cell r="T260">
            <v>628258</v>
          </cell>
          <cell r="U260">
            <v>6350015</v>
          </cell>
          <cell r="V260">
            <v>628301</v>
          </cell>
          <cell r="W260">
            <v>6350025</v>
          </cell>
          <cell r="X260" t="str">
            <v>oui</v>
          </cell>
          <cell r="Y260" t="str">
            <v>oui</v>
          </cell>
        </row>
        <row r="261">
          <cell r="A261" t="str">
            <v>05126000</v>
          </cell>
          <cell r="B261">
            <v>2015</v>
          </cell>
          <cell r="C261" t="str">
            <v>AEAG</v>
          </cell>
          <cell r="D261" t="str">
            <v>Bassin de l'Aveyron</v>
          </cell>
          <cell r="E261" t="str">
            <v>RCS</v>
          </cell>
          <cell r="F261" t="str">
            <v>RCS</v>
          </cell>
          <cell r="G261" t="str">
            <v>MP</v>
          </cell>
          <cell r="H261" t="str">
            <v>Aveyron</v>
          </cell>
          <cell r="I261">
            <v>12</v>
          </cell>
          <cell r="J261" t="str">
            <v>MONTEILS</v>
          </cell>
          <cell r="K261">
            <v>12150</v>
          </cell>
          <cell r="L261">
            <v>237</v>
          </cell>
          <cell r="M261" t="str">
            <v>AVEYRON</v>
          </cell>
          <cell r="N261" t="str">
            <v>M3/19</v>
          </cell>
          <cell r="O261" t="str">
            <v>L'Aveyron à Floirac</v>
          </cell>
          <cell r="P261">
            <v>620284.557</v>
          </cell>
          <cell r="Q261">
            <v>6354565.7286</v>
          </cell>
          <cell r="R261">
            <v>620299</v>
          </cell>
          <cell r="S261">
            <v>6354584</v>
          </cell>
          <cell r="T261">
            <v>620135</v>
          </cell>
          <cell r="U261">
            <v>6354517</v>
          </cell>
          <cell r="V261">
            <v>620300</v>
          </cell>
          <cell r="W261">
            <v>6354568</v>
          </cell>
          <cell r="X261" t="str">
            <v>oui</v>
          </cell>
          <cell r="Y261" t="str">
            <v>oui</v>
          </cell>
        </row>
        <row r="262">
          <cell r="A262" t="str">
            <v>05126050</v>
          </cell>
          <cell r="B262">
            <v>2015</v>
          </cell>
          <cell r="C262" t="str">
            <v>AEAG</v>
          </cell>
          <cell r="D262" t="str">
            <v>Bassin de l'Aveyron</v>
          </cell>
          <cell r="E262" t="str">
            <v>RCO</v>
          </cell>
          <cell r="F262" t="str">
            <v>RCO</v>
          </cell>
          <cell r="G262" t="str">
            <v>MP</v>
          </cell>
          <cell r="H262" t="str">
            <v>Aveyron</v>
          </cell>
          <cell r="I262">
            <v>12</v>
          </cell>
          <cell r="J262" t="str">
            <v>VILLEFRANCHE DE ROUERGUE</v>
          </cell>
          <cell r="K262">
            <v>12300</v>
          </cell>
          <cell r="L262">
            <v>259</v>
          </cell>
          <cell r="M262" t="str">
            <v>R. DE NOTRE DAME</v>
          </cell>
          <cell r="N262" t="str">
            <v>TP11</v>
          </cell>
          <cell r="O262" t="str">
            <v>Le Ruisseau de Notre Dame</v>
          </cell>
          <cell r="P262">
            <v>622798.9434</v>
          </cell>
          <cell r="Q262">
            <v>6361603.6554</v>
          </cell>
          <cell r="R262">
            <v>622799</v>
          </cell>
          <cell r="S262">
            <v>6361624</v>
          </cell>
          <cell r="T262">
            <v>622799</v>
          </cell>
          <cell r="U262">
            <v>6361587</v>
          </cell>
          <cell r="V262">
            <v>622798.9434</v>
          </cell>
          <cell r="W262">
            <v>6361603.6554</v>
          </cell>
          <cell r="Y262" t="str">
            <v>oui</v>
          </cell>
        </row>
        <row r="263">
          <cell r="A263" t="str">
            <v>05126060</v>
          </cell>
          <cell r="B263">
            <v>2015</v>
          </cell>
          <cell r="C263" t="str">
            <v>AEAG</v>
          </cell>
          <cell r="D263" t="str">
            <v>Bassin de l'Aveyron</v>
          </cell>
          <cell r="E263" t="str">
            <v>RCA</v>
          </cell>
          <cell r="F263" t="str">
            <v>RCA</v>
          </cell>
          <cell r="G263" t="str">
            <v>MP</v>
          </cell>
          <cell r="H263" t="str">
            <v>Aveyron</v>
          </cell>
          <cell r="I263">
            <v>12</v>
          </cell>
          <cell r="J263" t="str">
            <v>VILLEFRANCHE DE ROUERGUE</v>
          </cell>
          <cell r="K263">
            <v>12300</v>
          </cell>
          <cell r="L263">
            <v>267</v>
          </cell>
          <cell r="M263" t="str">
            <v>ALZOU</v>
          </cell>
          <cell r="N263" t="str">
            <v>P3</v>
          </cell>
          <cell r="O263" t="str">
            <v>L'Alzou à Villefranche de Rouergue</v>
          </cell>
          <cell r="P263">
            <v>623914.7244</v>
          </cell>
          <cell r="Q263">
            <v>6361709.2182</v>
          </cell>
          <cell r="R263">
            <v>623987</v>
          </cell>
          <cell r="S263">
            <v>6361784</v>
          </cell>
          <cell r="T263">
            <v>623925</v>
          </cell>
          <cell r="U263">
            <v>6361737</v>
          </cell>
          <cell r="V263">
            <v>623936</v>
          </cell>
          <cell r="W263">
            <v>6361719</v>
          </cell>
          <cell r="X263" t="str">
            <v>oui</v>
          </cell>
          <cell r="Y263" t="str">
            <v>oui</v>
          </cell>
        </row>
        <row r="264">
          <cell r="A264" t="str">
            <v>05126068</v>
          </cell>
          <cell r="B264">
            <v>2015</v>
          </cell>
          <cell r="C264" t="str">
            <v>AEAG</v>
          </cell>
          <cell r="D264" t="str">
            <v>Bassin de l'Aveyron</v>
          </cell>
          <cell r="E264" t="str">
            <v>RCA</v>
          </cell>
          <cell r="F264" t="str">
            <v>RCA</v>
          </cell>
          <cell r="G264" t="str">
            <v>MP</v>
          </cell>
          <cell r="H264" t="str">
            <v>Aveyron</v>
          </cell>
          <cell r="I264">
            <v>12</v>
          </cell>
          <cell r="J264" t="str">
            <v>RIGNAC</v>
          </cell>
          <cell r="K264">
            <v>12199</v>
          </cell>
          <cell r="L264">
            <v>479</v>
          </cell>
          <cell r="M264" t="str">
            <v>ALZE</v>
          </cell>
          <cell r="N264" t="str">
            <v>TP3</v>
          </cell>
          <cell r="O264" t="str">
            <v>L'Alze à Rignac</v>
          </cell>
          <cell r="P264">
            <v>643310.97</v>
          </cell>
          <cell r="Q264">
            <v>6368428.71</v>
          </cell>
          <cell r="R264">
            <v>643391</v>
          </cell>
          <cell r="S264">
            <v>6368443</v>
          </cell>
          <cell r="T264">
            <v>643304</v>
          </cell>
          <cell r="U264">
            <v>6368450</v>
          </cell>
          <cell r="V264">
            <v>643310</v>
          </cell>
          <cell r="W264">
            <v>6368448</v>
          </cell>
          <cell r="X264" t="str">
            <v>oui</v>
          </cell>
          <cell r="Y264" t="str">
            <v>oui</v>
          </cell>
        </row>
        <row r="265">
          <cell r="A265" t="str">
            <v>05126100</v>
          </cell>
          <cell r="B265">
            <v>2015</v>
          </cell>
          <cell r="C265" t="str">
            <v>AEAG</v>
          </cell>
          <cell r="D265" t="str">
            <v>Bassin de l'Aveyron</v>
          </cell>
          <cell r="E265" t="str">
            <v>RCS</v>
          </cell>
          <cell r="F265" t="str">
            <v>RCS</v>
          </cell>
          <cell r="G265" t="str">
            <v>MP</v>
          </cell>
          <cell r="H265" t="str">
            <v>Aveyron</v>
          </cell>
          <cell r="I265">
            <v>12</v>
          </cell>
          <cell r="J265" t="str">
            <v>RIGNAC</v>
          </cell>
          <cell r="K265">
            <v>12199</v>
          </cell>
          <cell r="L265">
            <v>396</v>
          </cell>
          <cell r="M265" t="str">
            <v>AVEYRON</v>
          </cell>
          <cell r="N265" t="str">
            <v>M3/19</v>
          </cell>
          <cell r="O265" t="str">
            <v>L'Aveyron à La Valette</v>
          </cell>
          <cell r="P265">
            <v>642227.0118</v>
          </cell>
          <cell r="Q265">
            <v>6363893.5314</v>
          </cell>
          <cell r="R265">
            <v>642549</v>
          </cell>
          <cell r="S265">
            <v>6363980</v>
          </cell>
          <cell r="T265">
            <v>642255</v>
          </cell>
          <cell r="U265">
            <v>6363919</v>
          </cell>
          <cell r="V265">
            <v>642503</v>
          </cell>
          <cell r="W265">
            <v>6363970</v>
          </cell>
          <cell r="X265" t="str">
            <v>oui</v>
          </cell>
          <cell r="Y265" t="str">
            <v>oui</v>
          </cell>
        </row>
        <row r="266">
          <cell r="A266" t="str">
            <v>05126150</v>
          </cell>
          <cell r="B266">
            <v>2015</v>
          </cell>
          <cell r="C266" t="str">
            <v>AEAG</v>
          </cell>
          <cell r="D266" t="str">
            <v>Bassin de l'Aveyron</v>
          </cell>
          <cell r="E266" t="str">
            <v>RCO</v>
          </cell>
          <cell r="F266" t="str">
            <v>RCO</v>
          </cell>
          <cell r="G266" t="str">
            <v>MP</v>
          </cell>
          <cell r="H266" t="str">
            <v>Aveyron</v>
          </cell>
          <cell r="I266">
            <v>12</v>
          </cell>
          <cell r="J266" t="str">
            <v>RIGNAC</v>
          </cell>
          <cell r="K266">
            <v>12199</v>
          </cell>
          <cell r="L266">
            <v>410</v>
          </cell>
          <cell r="M266" t="str">
            <v>MARESQUE</v>
          </cell>
          <cell r="N266" t="str">
            <v>TP3</v>
          </cell>
          <cell r="O266" t="str">
            <v>La Maresque à Rignac</v>
          </cell>
          <cell r="P266">
            <v>643336.0326</v>
          </cell>
          <cell r="Q266">
            <v>6363779.2884</v>
          </cell>
          <cell r="R266">
            <v>643354</v>
          </cell>
          <cell r="S266">
            <v>6363789</v>
          </cell>
          <cell r="T266">
            <v>643331</v>
          </cell>
          <cell r="U266">
            <v>6363902</v>
          </cell>
          <cell r="V266">
            <v>643346</v>
          </cell>
          <cell r="W266">
            <v>6363788</v>
          </cell>
          <cell r="X266" t="str">
            <v>oui</v>
          </cell>
          <cell r="Y266" t="str">
            <v>oui</v>
          </cell>
        </row>
        <row r="267">
          <cell r="A267" t="str">
            <v>05126160</v>
          </cell>
          <cell r="B267">
            <v>2015</v>
          </cell>
          <cell r="C267" t="str">
            <v>AEAG</v>
          </cell>
          <cell r="D267" t="str">
            <v>Bassin de l'Aveyron</v>
          </cell>
          <cell r="E267" t="str">
            <v>RCA</v>
          </cell>
          <cell r="F267" t="str">
            <v>RCA</v>
          </cell>
          <cell r="G267" t="str">
            <v>MP</v>
          </cell>
          <cell r="H267" t="str">
            <v>Aveyron</v>
          </cell>
          <cell r="I267">
            <v>12</v>
          </cell>
          <cell r="J267" t="str">
            <v>COLOMBIÈS</v>
          </cell>
          <cell r="K267">
            <v>12068</v>
          </cell>
          <cell r="L267">
            <v>413</v>
          </cell>
          <cell r="M267" t="str">
            <v>RIOU NEGRE</v>
          </cell>
          <cell r="N267" t="str">
            <v>TP3</v>
          </cell>
          <cell r="O267" t="str">
            <v>Le Riou Nègre au niveau de Colombies</v>
          </cell>
          <cell r="P267">
            <v>645128.8</v>
          </cell>
          <cell r="Q267">
            <v>6364312.4</v>
          </cell>
          <cell r="R267">
            <v>645191</v>
          </cell>
          <cell r="S267">
            <v>6364197</v>
          </cell>
          <cell r="T267">
            <v>645160</v>
          </cell>
          <cell r="U267">
            <v>6364296</v>
          </cell>
          <cell r="V267">
            <v>645165</v>
          </cell>
          <cell r="W267">
            <v>6364258</v>
          </cell>
          <cell r="X267" t="str">
            <v>oui</v>
          </cell>
          <cell r="Y267" t="str">
            <v>oui</v>
          </cell>
        </row>
        <row r="268">
          <cell r="A268" t="str">
            <v>05126500</v>
          </cell>
          <cell r="B268">
            <v>2015</v>
          </cell>
          <cell r="C268" t="str">
            <v>AEAG</v>
          </cell>
          <cell r="D268" t="str">
            <v>Bassin de l'Aveyron</v>
          </cell>
          <cell r="E268" t="str">
            <v>RCO</v>
          </cell>
          <cell r="F268" t="str">
            <v>RCO</v>
          </cell>
          <cell r="G268" t="str">
            <v>MP</v>
          </cell>
          <cell r="H268" t="str">
            <v>Aveyron</v>
          </cell>
          <cell r="I268">
            <v>12</v>
          </cell>
          <cell r="J268" t="str">
            <v>MOYRAZÈS</v>
          </cell>
          <cell r="K268">
            <v>12162</v>
          </cell>
          <cell r="L268">
            <v>561</v>
          </cell>
          <cell r="M268" t="str">
            <v>MARESQUE</v>
          </cell>
          <cell r="N268" t="str">
            <v>TP3</v>
          </cell>
          <cell r="O268" t="str">
            <v>La Maresque à Moyrazes</v>
          </cell>
          <cell r="P268">
            <v>653100.1392</v>
          </cell>
          <cell r="Q268">
            <v>6359698.3716</v>
          </cell>
          <cell r="R268">
            <v>653144</v>
          </cell>
          <cell r="S268">
            <v>6359644</v>
          </cell>
          <cell r="T268">
            <v>653096</v>
          </cell>
          <cell r="U268">
            <v>6359693</v>
          </cell>
          <cell r="V268">
            <v>653119</v>
          </cell>
          <cell r="W268">
            <v>6359634</v>
          </cell>
          <cell r="X268" t="str">
            <v>oui</v>
          </cell>
          <cell r="Y268" t="str">
            <v>oui</v>
          </cell>
        </row>
        <row r="269">
          <cell r="A269" t="str">
            <v>05127000</v>
          </cell>
          <cell r="B269">
            <v>2015</v>
          </cell>
          <cell r="C269" t="str">
            <v>AEAG</v>
          </cell>
          <cell r="D269" t="str">
            <v>Bassin de l'Aveyron</v>
          </cell>
          <cell r="E269" t="str">
            <v>RCS</v>
          </cell>
          <cell r="F269" t="str">
            <v>RCS</v>
          </cell>
          <cell r="G269" t="str">
            <v>MP</v>
          </cell>
          <cell r="H269" t="str">
            <v>Aveyron</v>
          </cell>
          <cell r="I269">
            <v>12</v>
          </cell>
          <cell r="J269" t="str">
            <v>DRUELLE</v>
          </cell>
          <cell r="K269">
            <v>12090</v>
          </cell>
          <cell r="L269">
            <v>497</v>
          </cell>
          <cell r="M269" t="str">
            <v>AVEYRON</v>
          </cell>
          <cell r="N269" t="str">
            <v>M3/19</v>
          </cell>
          <cell r="O269" t="str">
            <v>L'Aveyron à Rodez</v>
          </cell>
          <cell r="P269">
            <v>659597.2182</v>
          </cell>
          <cell r="Q269">
            <v>6360008.526</v>
          </cell>
          <cell r="R269">
            <v>659575</v>
          </cell>
          <cell r="S269">
            <v>6360030</v>
          </cell>
          <cell r="T269">
            <v>659517</v>
          </cell>
          <cell r="U269">
            <v>6360140</v>
          </cell>
          <cell r="V269">
            <v>659582</v>
          </cell>
          <cell r="W269">
            <v>6360025</v>
          </cell>
          <cell r="X269" t="str">
            <v>oui</v>
          </cell>
          <cell r="Y269" t="str">
            <v>oui</v>
          </cell>
        </row>
        <row r="270">
          <cell r="A270" t="str">
            <v>05127400</v>
          </cell>
          <cell r="B270">
            <v>2015</v>
          </cell>
          <cell r="C270" t="str">
            <v>AEAG</v>
          </cell>
          <cell r="D270" t="str">
            <v>Bassin de l'Aveyron</v>
          </cell>
          <cell r="E270" t="str">
            <v>RCA</v>
          </cell>
          <cell r="F270" t="str">
            <v>RCA</v>
          </cell>
          <cell r="G270" t="str">
            <v>MP</v>
          </cell>
          <cell r="H270" t="str">
            <v>Aveyron</v>
          </cell>
          <cell r="I270">
            <v>12</v>
          </cell>
          <cell r="J270" t="str">
            <v>OLEMPS</v>
          </cell>
          <cell r="K270">
            <v>12174</v>
          </cell>
          <cell r="L270">
            <v>515</v>
          </cell>
          <cell r="M270" t="str">
            <v>AVEYRON</v>
          </cell>
          <cell r="N270" t="str">
            <v>M3/19</v>
          </cell>
          <cell r="O270" t="str">
            <v>L'Aveyron à La Gascarie</v>
          </cell>
          <cell r="P270">
            <v>664805.6796</v>
          </cell>
          <cell r="Q270">
            <v>6361030.725</v>
          </cell>
          <cell r="V270">
            <v>665008</v>
          </cell>
          <cell r="W270">
            <v>6360988</v>
          </cell>
          <cell r="Y270" t="str">
            <v>oui</v>
          </cell>
        </row>
        <row r="271">
          <cell r="A271" t="str">
            <v>05127470</v>
          </cell>
          <cell r="B271">
            <v>2015</v>
          </cell>
          <cell r="C271" t="str">
            <v>AEAG</v>
          </cell>
          <cell r="D271" t="str">
            <v>Bassin de l'Aveyron</v>
          </cell>
          <cell r="E271" t="str">
            <v>RCO</v>
          </cell>
          <cell r="F271" t="str">
            <v>RCO</v>
          </cell>
          <cell r="G271" t="str">
            <v>MP</v>
          </cell>
          <cell r="H271" t="str">
            <v>Aveyron</v>
          </cell>
          <cell r="I271">
            <v>12</v>
          </cell>
          <cell r="J271" t="str">
            <v>MONASTÈRE</v>
          </cell>
          <cell r="K271">
            <v>12146</v>
          </cell>
          <cell r="L271">
            <v>560</v>
          </cell>
          <cell r="M271" t="str">
            <v>BRIANELLE</v>
          </cell>
          <cell r="N271" t="str">
            <v>TP3</v>
          </cell>
          <cell r="O271" t="str">
            <v>La Brianelle au Monastère</v>
          </cell>
          <cell r="P271">
            <v>666670.251</v>
          </cell>
          <cell r="Q271">
            <v>6358580.5014</v>
          </cell>
          <cell r="R271">
            <v>666652</v>
          </cell>
          <cell r="S271">
            <v>6358550</v>
          </cell>
          <cell r="T271">
            <v>666663</v>
          </cell>
          <cell r="U271">
            <v>6358592</v>
          </cell>
          <cell r="V271">
            <v>666655</v>
          </cell>
          <cell r="W271">
            <v>6358542</v>
          </cell>
          <cell r="X271" t="str">
            <v>oui</v>
          </cell>
          <cell r="Y271" t="str">
            <v>oui</v>
          </cell>
        </row>
        <row r="272">
          <cell r="A272" t="str">
            <v>05127660</v>
          </cell>
          <cell r="B272">
            <v>2015</v>
          </cell>
          <cell r="C272" t="str">
            <v>AEAG</v>
          </cell>
          <cell r="D272" t="str">
            <v>Bassin de l'Aveyron</v>
          </cell>
          <cell r="E272" t="str">
            <v>RCO</v>
          </cell>
          <cell r="F272" t="str">
            <v>RCO</v>
          </cell>
          <cell r="G272" t="str">
            <v>MP</v>
          </cell>
          <cell r="H272" t="str">
            <v>Aveyron</v>
          </cell>
          <cell r="I272">
            <v>12</v>
          </cell>
          <cell r="J272" t="str">
            <v>LOUBIÈRE</v>
          </cell>
          <cell r="K272">
            <v>12131</v>
          </cell>
          <cell r="L272">
            <v>535</v>
          </cell>
          <cell r="M272" t="str">
            <v>AVEYRON</v>
          </cell>
          <cell r="N272" t="str">
            <v>P19</v>
          </cell>
          <cell r="O272" t="str">
            <v>L'Aveyron à Pessens</v>
          </cell>
          <cell r="P272">
            <v>672295.8978</v>
          </cell>
          <cell r="Q272">
            <v>6362408.4084</v>
          </cell>
          <cell r="R272">
            <v>672267</v>
          </cell>
          <cell r="S272">
            <v>6362436</v>
          </cell>
          <cell r="T272">
            <v>672149</v>
          </cell>
          <cell r="U272">
            <v>6362509</v>
          </cell>
          <cell r="V272">
            <v>672256</v>
          </cell>
          <cell r="W272">
            <v>6362451</v>
          </cell>
          <cell r="X272" t="str">
            <v>oui</v>
          </cell>
          <cell r="Y272" t="str">
            <v>oui</v>
          </cell>
        </row>
        <row r="273">
          <cell r="A273" t="str">
            <v>05127800</v>
          </cell>
          <cell r="B273">
            <v>2015</v>
          </cell>
          <cell r="C273" t="str">
            <v>AEAG</v>
          </cell>
          <cell r="D273" t="str">
            <v>Bassin de l'Aveyron</v>
          </cell>
          <cell r="E273" t="str">
            <v>RCA</v>
          </cell>
          <cell r="F273" t="str">
            <v>RCA</v>
          </cell>
          <cell r="G273" t="str">
            <v>MP</v>
          </cell>
          <cell r="H273" t="str">
            <v>Aveyron</v>
          </cell>
          <cell r="I273">
            <v>12</v>
          </cell>
          <cell r="J273" t="str">
            <v>BERTHOLÈNE</v>
          </cell>
          <cell r="K273">
            <v>12026</v>
          </cell>
          <cell r="L273">
            <v>612</v>
          </cell>
          <cell r="M273" t="str">
            <v>R. LUGAGNAC</v>
          </cell>
          <cell r="N273" t="str">
            <v>P19</v>
          </cell>
          <cell r="O273" t="str">
            <v>Le Ruisseau de Lugagnac au niveau de Bertholene</v>
          </cell>
          <cell r="P273">
            <v>684101.12</v>
          </cell>
          <cell r="Q273">
            <v>6364974.95</v>
          </cell>
          <cell r="R273">
            <v>684105</v>
          </cell>
          <cell r="S273">
            <v>6365006</v>
          </cell>
          <cell r="T273">
            <v>684040</v>
          </cell>
          <cell r="U273">
            <v>6365014</v>
          </cell>
          <cell r="V273">
            <v>684106</v>
          </cell>
          <cell r="W273">
            <v>6364999</v>
          </cell>
          <cell r="X273" t="str">
            <v>oui</v>
          </cell>
          <cell r="Y273" t="str">
            <v>oui</v>
          </cell>
        </row>
        <row r="274">
          <cell r="A274" t="str">
            <v>05127900</v>
          </cell>
          <cell r="B274">
            <v>2015</v>
          </cell>
          <cell r="C274" t="str">
            <v>AEAG</v>
          </cell>
          <cell r="D274" t="str">
            <v>Bassin de l'Aveyron</v>
          </cell>
          <cell r="E274" t="str">
            <v>RCO</v>
          </cell>
          <cell r="F274" t="str">
            <v>RCO</v>
          </cell>
          <cell r="G274" t="str">
            <v>MP</v>
          </cell>
          <cell r="H274" t="str">
            <v>Aveyron</v>
          </cell>
          <cell r="I274">
            <v>12</v>
          </cell>
          <cell r="J274" t="str">
            <v>PIERREFICHE</v>
          </cell>
          <cell r="K274">
            <v>12182</v>
          </cell>
          <cell r="L274">
            <v>612</v>
          </cell>
          <cell r="M274" t="str">
            <v>SERRE</v>
          </cell>
          <cell r="N274" t="str">
            <v>P19</v>
          </cell>
          <cell r="O274" t="str">
            <v>La Serre à Pierrefiche</v>
          </cell>
          <cell r="P274">
            <v>694316.3766</v>
          </cell>
          <cell r="Q274">
            <v>6370847.1714</v>
          </cell>
          <cell r="R274">
            <v>694302</v>
          </cell>
          <cell r="S274">
            <v>6370845</v>
          </cell>
          <cell r="T274">
            <v>694205</v>
          </cell>
          <cell r="U274">
            <v>6370784</v>
          </cell>
          <cell r="V274">
            <v>694287</v>
          </cell>
          <cell r="W274">
            <v>6370841</v>
          </cell>
          <cell r="X274" t="str">
            <v>oui</v>
          </cell>
          <cell r="Y274" t="str">
            <v>oui</v>
          </cell>
        </row>
        <row r="275">
          <cell r="A275" t="str">
            <v>05128000</v>
          </cell>
          <cell r="B275">
            <v>2015</v>
          </cell>
          <cell r="C275" t="str">
            <v>AEAG</v>
          </cell>
          <cell r="D275" t="str">
            <v>Bassin de l'Aveyron</v>
          </cell>
          <cell r="E275" t="str">
            <v>RCS</v>
          </cell>
          <cell r="F275" t="str">
            <v>RCS</v>
          </cell>
          <cell r="G275" t="str">
            <v>MP</v>
          </cell>
          <cell r="H275" t="str">
            <v>Aveyron</v>
          </cell>
          <cell r="I275">
            <v>12</v>
          </cell>
          <cell r="J275" t="str">
            <v>GAILLAC D'AVEYRON</v>
          </cell>
          <cell r="K275">
            <v>12107</v>
          </cell>
          <cell r="L275">
            <v>600</v>
          </cell>
          <cell r="M275" t="str">
            <v>AVEYRON</v>
          </cell>
          <cell r="N275" t="str">
            <v>P19</v>
          </cell>
          <cell r="O275" t="str">
            <v>L'Aveyron à Lugans</v>
          </cell>
          <cell r="P275">
            <v>691124.0004</v>
          </cell>
          <cell r="Q275">
            <v>6363090.1026</v>
          </cell>
          <cell r="R275">
            <v>691082</v>
          </cell>
          <cell r="S275">
            <v>6363169</v>
          </cell>
          <cell r="T275">
            <v>690955</v>
          </cell>
          <cell r="U275">
            <v>6363167</v>
          </cell>
          <cell r="V275">
            <v>691108</v>
          </cell>
          <cell r="W275">
            <v>6363102</v>
          </cell>
          <cell r="X275" t="str">
            <v>oui</v>
          </cell>
          <cell r="Y275" t="str">
            <v>oui</v>
          </cell>
        </row>
        <row r="276">
          <cell r="A276" t="str">
            <v>05128020</v>
          </cell>
          <cell r="B276">
            <v>2015</v>
          </cell>
          <cell r="C276" t="str">
            <v>AEAG</v>
          </cell>
          <cell r="D276" t="str">
            <v>Bassin de l'Aveyron</v>
          </cell>
          <cell r="E276" t="str">
            <v>RCA</v>
          </cell>
          <cell r="F276" t="str">
            <v>RCA</v>
          </cell>
          <cell r="G276" t="str">
            <v>MP</v>
          </cell>
          <cell r="H276" t="str">
            <v>Aveyron</v>
          </cell>
          <cell r="I276">
            <v>12</v>
          </cell>
          <cell r="J276" t="str">
            <v>RECOULES PRÉVINQUIÈRES</v>
          </cell>
          <cell r="K276">
            <v>12196</v>
          </cell>
          <cell r="L276">
            <v>618</v>
          </cell>
          <cell r="M276" t="str">
            <v>OLIP</v>
          </cell>
          <cell r="N276" t="str">
            <v>P3</v>
          </cell>
          <cell r="O276" t="str">
            <v>L'Olip au niveau de Recoules Previnquières</v>
          </cell>
          <cell r="P276">
            <v>696326</v>
          </cell>
          <cell r="Q276">
            <v>6361193.8</v>
          </cell>
          <cell r="R276">
            <v>696363</v>
          </cell>
          <cell r="S276">
            <v>6361118</v>
          </cell>
          <cell r="T276">
            <v>696330</v>
          </cell>
          <cell r="U276">
            <v>6361167</v>
          </cell>
          <cell r="V276">
            <v>696323</v>
          </cell>
          <cell r="W276">
            <v>6361169</v>
          </cell>
          <cell r="X276" t="str">
            <v>oui</v>
          </cell>
          <cell r="Y276" t="str">
            <v>oui</v>
          </cell>
        </row>
        <row r="277">
          <cell r="A277" t="str">
            <v>05128050</v>
          </cell>
          <cell r="B277">
            <v>2015</v>
          </cell>
          <cell r="C277" t="str">
            <v>AEAG</v>
          </cell>
          <cell r="D277" t="str">
            <v>Bassin de l'Aveyron</v>
          </cell>
          <cell r="E277" t="str">
            <v>RRP</v>
          </cell>
          <cell r="F277" t="str">
            <v>RRP</v>
          </cell>
          <cell r="G277" t="str">
            <v>MP</v>
          </cell>
          <cell r="H277" t="str">
            <v>Aveyron</v>
          </cell>
          <cell r="I277">
            <v>12</v>
          </cell>
          <cell r="J277" t="str">
            <v>LAPANOUSE</v>
          </cell>
          <cell r="K277">
            <v>12123</v>
          </cell>
          <cell r="L277">
            <v>657</v>
          </cell>
          <cell r="M277" t="str">
            <v>TANTAYROU</v>
          </cell>
          <cell r="N277" t="str">
            <v>P19</v>
          </cell>
          <cell r="O277" t="str">
            <v>Le Tantayrou en amont de Lapanouse</v>
          </cell>
          <cell r="P277">
            <v>701575.6062</v>
          </cell>
          <cell r="Q277">
            <v>6362130.7884</v>
          </cell>
          <cell r="R277">
            <v>701495</v>
          </cell>
          <cell r="S277">
            <v>6362007</v>
          </cell>
          <cell r="T277">
            <v>701556</v>
          </cell>
          <cell r="U277">
            <v>6361945</v>
          </cell>
          <cell r="V277">
            <v>701493</v>
          </cell>
          <cell r="W277">
            <v>6361997</v>
          </cell>
          <cell r="X277" t="str">
            <v>oui</v>
          </cell>
          <cell r="Y277" t="str">
            <v>oui</v>
          </cell>
        </row>
        <row r="278">
          <cell r="A278" t="str">
            <v>05128950</v>
          </cell>
          <cell r="B278">
            <v>2015</v>
          </cell>
          <cell r="C278" t="str">
            <v>AEAG</v>
          </cell>
          <cell r="D278" t="str">
            <v>Bassin du Tarn</v>
          </cell>
          <cell r="E278" t="str">
            <v>RCO</v>
          </cell>
          <cell r="F278" t="str">
            <v>RCO</v>
          </cell>
          <cell r="G278" t="str">
            <v>MP</v>
          </cell>
          <cell r="H278" t="str">
            <v>Tarn &amp; Garonne</v>
          </cell>
          <cell r="I278">
            <v>82</v>
          </cell>
          <cell r="J278" t="str">
            <v>BARRY D'ISLEMADE</v>
          </cell>
          <cell r="K278">
            <v>82011</v>
          </cell>
          <cell r="L278">
            <v>76</v>
          </cell>
          <cell r="M278" t="str">
            <v>PAYROL</v>
          </cell>
          <cell r="N278" t="str">
            <v>TP14</v>
          </cell>
          <cell r="O278" t="str">
            <v>Ruisseau de Payrol à Barry d'Islemade</v>
          </cell>
          <cell r="P278">
            <v>561139.3128</v>
          </cell>
          <cell r="Q278">
            <v>6332228.0532</v>
          </cell>
          <cell r="R278">
            <v>561143</v>
          </cell>
          <cell r="S278">
            <v>6332226</v>
          </cell>
          <cell r="T278">
            <v>561194</v>
          </cell>
          <cell r="U278">
            <v>6332247</v>
          </cell>
          <cell r="V278">
            <v>561143</v>
          </cell>
          <cell r="W278">
            <v>6332224</v>
          </cell>
          <cell r="X278" t="str">
            <v>oui</v>
          </cell>
          <cell r="Y278" t="str">
            <v>oui</v>
          </cell>
        </row>
        <row r="279">
          <cell r="A279" t="str">
            <v>05129000</v>
          </cell>
          <cell r="B279">
            <v>2015</v>
          </cell>
          <cell r="C279" t="str">
            <v>AEAG</v>
          </cell>
          <cell r="D279" t="str">
            <v>Bassin du Tarn</v>
          </cell>
          <cell r="E279" t="str">
            <v>RCA</v>
          </cell>
          <cell r="F279" t="str">
            <v>RCA</v>
          </cell>
          <cell r="G279" t="str">
            <v>MP</v>
          </cell>
          <cell r="H279" t="str">
            <v>Tarn &amp; Garonne</v>
          </cell>
          <cell r="I279">
            <v>82</v>
          </cell>
          <cell r="J279" t="str">
            <v>MONTAUBAN</v>
          </cell>
          <cell r="K279">
            <v>82121</v>
          </cell>
          <cell r="L279">
            <v>77</v>
          </cell>
          <cell r="M279" t="str">
            <v>TARN</v>
          </cell>
          <cell r="N279" t="str">
            <v>G14/3</v>
          </cell>
          <cell r="O279" t="str">
            <v>Le Tarn à Montauban</v>
          </cell>
          <cell r="P279">
            <v>563000.7132</v>
          </cell>
          <cell r="Q279">
            <v>6329776.3158</v>
          </cell>
          <cell r="V279" t="str">
            <v>sup</v>
          </cell>
          <cell r="W279" t="str">
            <v>sup</v>
          </cell>
        </row>
        <row r="280">
          <cell r="A280" t="str">
            <v>05129070</v>
          </cell>
          <cell r="B280">
            <v>2015</v>
          </cell>
          <cell r="C280" t="str">
            <v>AEAG</v>
          </cell>
          <cell r="D280" t="str">
            <v>Bassin du Tarn</v>
          </cell>
          <cell r="E280" t="str">
            <v>RCS</v>
          </cell>
          <cell r="F280" t="str">
            <v>RCS</v>
          </cell>
          <cell r="G280" t="str">
            <v>MP</v>
          </cell>
          <cell r="H280" t="str">
            <v>Tarn &amp; Garonne</v>
          </cell>
          <cell r="I280">
            <v>82</v>
          </cell>
          <cell r="J280" t="str">
            <v>MONTAUBAN</v>
          </cell>
          <cell r="K280">
            <v>82121</v>
          </cell>
          <cell r="L280">
            <v>87</v>
          </cell>
          <cell r="M280" t="str">
            <v>TESCOU</v>
          </cell>
          <cell r="N280" t="str">
            <v>P14</v>
          </cell>
          <cell r="O280" t="str">
            <v>Le Tescou en aval de Saint Nauphary</v>
          </cell>
          <cell r="P280">
            <v>570896.424</v>
          </cell>
          <cell r="Q280">
            <v>6322429.947</v>
          </cell>
          <cell r="R280">
            <v>570867</v>
          </cell>
          <cell r="S280">
            <v>6322449</v>
          </cell>
          <cell r="T280">
            <v>570732</v>
          </cell>
          <cell r="U280">
            <v>6322490</v>
          </cell>
          <cell r="V280">
            <v>570875</v>
          </cell>
          <cell r="W280">
            <v>6322439</v>
          </cell>
          <cell r="X280" t="str">
            <v>oui</v>
          </cell>
          <cell r="Y280" t="str">
            <v>oui</v>
          </cell>
        </row>
        <row r="281">
          <cell r="A281" t="str">
            <v>05129073</v>
          </cell>
          <cell r="B281">
            <v>2015</v>
          </cell>
          <cell r="C281" t="str">
            <v>AEAG</v>
          </cell>
          <cell r="D281" t="str">
            <v>Bassin du Tarn</v>
          </cell>
          <cell r="E281" t="str">
            <v>RCA</v>
          </cell>
          <cell r="F281" t="str">
            <v>RCA</v>
          </cell>
          <cell r="G281" t="str">
            <v>MP</v>
          </cell>
          <cell r="H281" t="str">
            <v>Tarn &amp; Garonne</v>
          </cell>
          <cell r="I281">
            <v>82</v>
          </cell>
          <cell r="J281" t="str">
            <v>VERLHAC TESCOU</v>
          </cell>
          <cell r="K281">
            <v>82167</v>
          </cell>
          <cell r="L281">
            <v>117</v>
          </cell>
          <cell r="M281" t="str">
            <v>TESCOUNET</v>
          </cell>
          <cell r="N281" t="str">
            <v>P14</v>
          </cell>
          <cell r="O281" t="str">
            <v>Le Tescounet au moulin de la Ganguise</v>
          </cell>
          <cell r="P281">
            <v>578372.178</v>
          </cell>
          <cell r="Q281">
            <v>6317322.7872</v>
          </cell>
          <cell r="R281">
            <v>578265</v>
          </cell>
          <cell r="S281">
            <v>6317373</v>
          </cell>
          <cell r="T281">
            <v>578152</v>
          </cell>
          <cell r="U281">
            <v>6317326</v>
          </cell>
          <cell r="V281">
            <v>578265</v>
          </cell>
          <cell r="W281">
            <v>6317365</v>
          </cell>
          <cell r="X281" t="str">
            <v>oui</v>
          </cell>
          <cell r="Y281" t="str">
            <v>oui</v>
          </cell>
        </row>
        <row r="282">
          <cell r="A282" t="str">
            <v>05129074</v>
          </cell>
          <cell r="B282">
            <v>2015</v>
          </cell>
          <cell r="C282" t="str">
            <v>AEAG</v>
          </cell>
          <cell r="D282" t="str">
            <v>Bassin du Tarn</v>
          </cell>
          <cell r="E282" t="str">
            <v>RCA</v>
          </cell>
          <cell r="F282" t="str">
            <v>RCA</v>
          </cell>
          <cell r="G282" t="str">
            <v>MP</v>
          </cell>
          <cell r="H282" t="str">
            <v>Tarn &amp; Garonne</v>
          </cell>
          <cell r="I282">
            <v>82</v>
          </cell>
          <cell r="J282" t="str">
            <v>VERLHAC TESCOU</v>
          </cell>
          <cell r="K282">
            <v>82192</v>
          </cell>
          <cell r="L282">
            <v>138</v>
          </cell>
          <cell r="M282" t="str">
            <v>R. NADALOU</v>
          </cell>
          <cell r="N282" t="str">
            <v>TP14</v>
          </cell>
          <cell r="O282" t="str">
            <v>Le Ruisseau de Nadalou au niveau de Verlhac-Tescou</v>
          </cell>
          <cell r="P282">
            <v>582393.24</v>
          </cell>
          <cell r="Q282">
            <v>6316836.59</v>
          </cell>
          <cell r="R282">
            <v>582314</v>
          </cell>
          <cell r="S282">
            <v>6316850</v>
          </cell>
          <cell r="T282">
            <v>582247</v>
          </cell>
          <cell r="U282">
            <v>6316874</v>
          </cell>
          <cell r="V282">
            <v>582381</v>
          </cell>
          <cell r="W282">
            <v>6316845</v>
          </cell>
          <cell r="X282" t="str">
            <v>oui</v>
          </cell>
          <cell r="Y282" t="str">
            <v>oui</v>
          </cell>
        </row>
        <row r="283">
          <cell r="A283" t="str">
            <v>05129150</v>
          </cell>
          <cell r="B283">
            <v>2015</v>
          </cell>
          <cell r="C283" t="str">
            <v>AEAG</v>
          </cell>
          <cell r="D283" t="str">
            <v>Bassin du Tarn</v>
          </cell>
          <cell r="E283" t="str">
            <v>RCO</v>
          </cell>
          <cell r="F283" t="str">
            <v>RCO</v>
          </cell>
          <cell r="G283" t="str">
            <v>MP</v>
          </cell>
          <cell r="H283" t="str">
            <v>Tarn &amp; Garonne</v>
          </cell>
          <cell r="I283">
            <v>82</v>
          </cell>
          <cell r="J283" t="str">
            <v>LABASTIDE SAINT PIERRE</v>
          </cell>
          <cell r="K283">
            <v>82079</v>
          </cell>
          <cell r="L283">
            <v>83</v>
          </cell>
          <cell r="M283" t="str">
            <v>RIEU TORT</v>
          </cell>
          <cell r="N283" t="str">
            <v>TP14</v>
          </cell>
          <cell r="O283" t="str">
            <v>Le Rieu Tort à Labastide St Pierre</v>
          </cell>
          <cell r="P283">
            <v>568522.0998</v>
          </cell>
          <cell r="Q283">
            <v>6315269.1228</v>
          </cell>
          <cell r="R283">
            <v>568539</v>
          </cell>
          <cell r="S283">
            <v>6315299</v>
          </cell>
          <cell r="T283">
            <v>568562</v>
          </cell>
          <cell r="U283">
            <v>6315372</v>
          </cell>
          <cell r="V283">
            <v>568553</v>
          </cell>
          <cell r="W283">
            <v>6315330</v>
          </cell>
          <cell r="X283" t="str">
            <v>oui</v>
          </cell>
          <cell r="Y283" t="str">
            <v>oui</v>
          </cell>
        </row>
        <row r="284">
          <cell r="A284" t="str">
            <v>05129160</v>
          </cell>
          <cell r="B284">
            <v>2015</v>
          </cell>
          <cell r="C284" t="str">
            <v>AEAG</v>
          </cell>
          <cell r="D284" t="str">
            <v>Bassin du Tarn</v>
          </cell>
          <cell r="E284" t="str">
            <v>RCA</v>
          </cell>
          <cell r="F284" t="str">
            <v>RCA</v>
          </cell>
          <cell r="G284" t="str">
            <v>MP</v>
          </cell>
          <cell r="H284" t="str">
            <v>Tarn &amp; Garonne</v>
          </cell>
          <cell r="I284">
            <v>82</v>
          </cell>
          <cell r="J284" t="str">
            <v>ORGUEIL</v>
          </cell>
          <cell r="K284">
            <v>82136</v>
          </cell>
          <cell r="L284">
            <v>89</v>
          </cell>
          <cell r="M284" t="str">
            <v>PENGALINE</v>
          </cell>
          <cell r="N284" t="str">
            <v>P14</v>
          </cell>
          <cell r="O284" t="str">
            <v>Le Ruisseau de Pengaline au niveau d'Orgueil</v>
          </cell>
          <cell r="P284">
            <v>572875.5</v>
          </cell>
          <cell r="Q284">
            <v>6312982</v>
          </cell>
          <cell r="R284">
            <v>572888</v>
          </cell>
          <cell r="S284">
            <v>6313000</v>
          </cell>
          <cell r="T284">
            <v>572785</v>
          </cell>
          <cell r="U284">
            <v>6313082</v>
          </cell>
          <cell r="V284">
            <v>572885</v>
          </cell>
          <cell r="W284">
            <v>6312986</v>
          </cell>
          <cell r="X284" t="str">
            <v>oui</v>
          </cell>
          <cell r="Y284" t="str">
            <v>oui</v>
          </cell>
        </row>
        <row r="285">
          <cell r="A285" t="str">
            <v>05130000</v>
          </cell>
          <cell r="B285">
            <v>2015</v>
          </cell>
          <cell r="C285" t="str">
            <v>AEAG</v>
          </cell>
          <cell r="D285" t="str">
            <v>Bassin du Tarn</v>
          </cell>
          <cell r="E285" t="str">
            <v>RCS</v>
          </cell>
          <cell r="F285" t="str">
            <v>RCS</v>
          </cell>
          <cell r="G285" t="str">
            <v>MP</v>
          </cell>
          <cell r="H285" t="str">
            <v>Haute Garonne</v>
          </cell>
          <cell r="I285">
            <v>31</v>
          </cell>
          <cell r="J285" t="str">
            <v>VILLEMUR SUR TARN</v>
          </cell>
          <cell r="K285">
            <v>31584</v>
          </cell>
          <cell r="L285">
            <v>89</v>
          </cell>
          <cell r="M285" t="str">
            <v>TARN</v>
          </cell>
          <cell r="N285" t="str">
            <v>G14/3</v>
          </cell>
          <cell r="O285" t="str">
            <v>Le Tarn à Villemur</v>
          </cell>
          <cell r="P285">
            <v>579392.1072</v>
          </cell>
          <cell r="Q285">
            <v>6308807.0862</v>
          </cell>
          <cell r="R285">
            <v>579419</v>
          </cell>
          <cell r="S285">
            <v>6308786</v>
          </cell>
          <cell r="T285">
            <v>579244</v>
          </cell>
          <cell r="U285">
            <v>6309378</v>
          </cell>
          <cell r="V285">
            <v>579666</v>
          </cell>
          <cell r="W285">
            <v>6308485</v>
          </cell>
          <cell r="Y285" t="str">
            <v>oui</v>
          </cell>
        </row>
        <row r="286">
          <cell r="A286" t="str">
            <v>05130500</v>
          </cell>
          <cell r="B286">
            <v>2015</v>
          </cell>
          <cell r="C286" t="str">
            <v>AEAG</v>
          </cell>
          <cell r="D286" t="str">
            <v>Bassin du Tarn</v>
          </cell>
          <cell r="E286" t="str">
            <v>RCO</v>
          </cell>
          <cell r="F286" t="str">
            <v>RCO</v>
          </cell>
          <cell r="G286" t="str">
            <v>MP</v>
          </cell>
          <cell r="H286" t="str">
            <v>Haute Garonne</v>
          </cell>
          <cell r="I286">
            <v>31</v>
          </cell>
          <cell r="J286" t="str">
            <v>BESSIÈRES</v>
          </cell>
          <cell r="K286">
            <v>31066</v>
          </cell>
          <cell r="L286">
            <v>99</v>
          </cell>
          <cell r="M286" t="str">
            <v>PALMOLA</v>
          </cell>
          <cell r="N286" t="str">
            <v>TP14</v>
          </cell>
          <cell r="O286" t="str">
            <v>Ruisseau de Palmola à Bessières</v>
          </cell>
          <cell r="P286">
            <v>585463.4382</v>
          </cell>
          <cell r="Q286">
            <v>6301931.4576</v>
          </cell>
          <cell r="R286">
            <v>585516</v>
          </cell>
          <cell r="S286">
            <v>6301887</v>
          </cell>
          <cell r="T286">
            <v>585467</v>
          </cell>
          <cell r="U286">
            <v>6301920</v>
          </cell>
          <cell r="V286">
            <v>585492</v>
          </cell>
          <cell r="W286">
            <v>6301905</v>
          </cell>
          <cell r="X286" t="str">
            <v>oui</v>
          </cell>
          <cell r="Y286" t="str">
            <v>oui</v>
          </cell>
        </row>
        <row r="287">
          <cell r="A287" t="str">
            <v>05131000</v>
          </cell>
          <cell r="B287">
            <v>2015</v>
          </cell>
          <cell r="C287" t="str">
            <v>AEAG</v>
          </cell>
          <cell r="D287" t="str">
            <v>Bassin du Tarn</v>
          </cell>
          <cell r="E287" t="str">
            <v>RCS</v>
          </cell>
          <cell r="F287" t="str">
            <v>RCS</v>
          </cell>
          <cell r="G287" t="str">
            <v>MP</v>
          </cell>
          <cell r="H287" t="str">
            <v>Tarn</v>
          </cell>
          <cell r="I287">
            <v>81</v>
          </cell>
          <cell r="J287" t="str">
            <v>COUFOULEUX</v>
          </cell>
          <cell r="K287">
            <v>81070</v>
          </cell>
          <cell r="L287">
            <v>97</v>
          </cell>
          <cell r="M287" t="str">
            <v>AGOUT</v>
          </cell>
          <cell r="N287" t="str">
            <v>M14/3-8</v>
          </cell>
          <cell r="O287" t="str">
            <v>L'Agout à St-Sulpice</v>
          </cell>
          <cell r="P287">
            <v>594370.7064</v>
          </cell>
          <cell r="Q287">
            <v>6298392.609</v>
          </cell>
          <cell r="R287">
            <v>594329</v>
          </cell>
          <cell r="S287">
            <v>6298367</v>
          </cell>
          <cell r="T287">
            <v>594041</v>
          </cell>
          <cell r="U287">
            <v>6298518</v>
          </cell>
          <cell r="V287">
            <v>594311</v>
          </cell>
          <cell r="W287">
            <v>6298385</v>
          </cell>
          <cell r="X287" t="str">
            <v>oui</v>
          </cell>
          <cell r="Y287" t="str">
            <v>oui</v>
          </cell>
        </row>
        <row r="288">
          <cell r="A288" t="str">
            <v>05131200</v>
          </cell>
          <cell r="B288">
            <v>2015</v>
          </cell>
          <cell r="C288" t="str">
            <v>AEAG</v>
          </cell>
          <cell r="D288" t="str">
            <v>Bassin du Tarn</v>
          </cell>
          <cell r="E288" t="str">
            <v>RCS</v>
          </cell>
          <cell r="F288" t="str">
            <v>RCS</v>
          </cell>
          <cell r="G288" t="str">
            <v>MP</v>
          </cell>
          <cell r="H288" t="str">
            <v>Tarn</v>
          </cell>
          <cell r="I288">
            <v>81</v>
          </cell>
          <cell r="J288" t="str">
            <v>AMBRES</v>
          </cell>
          <cell r="K288">
            <v>81011</v>
          </cell>
          <cell r="L288">
            <v>111</v>
          </cell>
          <cell r="M288" t="str">
            <v>DADOU</v>
          </cell>
          <cell r="N288" t="str">
            <v>M14/3-8</v>
          </cell>
          <cell r="O288" t="str">
            <v>Le Dadou au niveau de Peyrières</v>
          </cell>
          <cell r="P288">
            <v>604908.3348</v>
          </cell>
          <cell r="Q288">
            <v>6294860.2506</v>
          </cell>
          <cell r="R288">
            <v>605060</v>
          </cell>
          <cell r="S288">
            <v>6294954</v>
          </cell>
          <cell r="T288">
            <v>604913</v>
          </cell>
          <cell r="U288">
            <v>6294865</v>
          </cell>
          <cell r="V288">
            <v>604078</v>
          </cell>
          <cell r="W288">
            <v>6293921</v>
          </cell>
          <cell r="Y288" t="str">
            <v>oui</v>
          </cell>
        </row>
        <row r="289">
          <cell r="A289" t="str">
            <v>05132000</v>
          </cell>
          <cell r="B289">
            <v>2015</v>
          </cell>
          <cell r="C289" t="str">
            <v>AEAG</v>
          </cell>
          <cell r="D289" t="str">
            <v>Bassin du Tarn</v>
          </cell>
          <cell r="E289" t="str">
            <v>RCA</v>
          </cell>
          <cell r="F289" t="str">
            <v>RCA</v>
          </cell>
          <cell r="G289" t="str">
            <v>MP</v>
          </cell>
          <cell r="H289" t="str">
            <v>Tarn</v>
          </cell>
          <cell r="I289">
            <v>81</v>
          </cell>
          <cell r="J289" t="str">
            <v>GRAULHET</v>
          </cell>
          <cell r="K289">
            <v>81105</v>
          </cell>
          <cell r="L289">
            <v>140</v>
          </cell>
          <cell r="M289" t="str">
            <v>DADOU</v>
          </cell>
          <cell r="N289" t="str">
            <v>M14/3-8</v>
          </cell>
          <cell r="O289" t="str">
            <v>Le Dadou à Rieutord</v>
          </cell>
          <cell r="P289">
            <v>616445.1852</v>
          </cell>
          <cell r="Q289">
            <v>6297565.887</v>
          </cell>
          <cell r="V289">
            <v>616407</v>
          </cell>
          <cell r="W289">
            <v>6297604</v>
          </cell>
          <cell r="Y289" t="str">
            <v>oui</v>
          </cell>
        </row>
        <row r="290">
          <cell r="A290" t="str">
            <v>05133000</v>
          </cell>
          <cell r="B290">
            <v>2015</v>
          </cell>
          <cell r="C290" t="str">
            <v>AEAG</v>
          </cell>
          <cell r="D290" t="str">
            <v>Bassin du Tarn</v>
          </cell>
          <cell r="E290" t="str">
            <v>RCS</v>
          </cell>
          <cell r="F290" t="str">
            <v>RCS</v>
          </cell>
          <cell r="G290" t="str">
            <v>MP</v>
          </cell>
          <cell r="H290" t="str">
            <v>Tarn</v>
          </cell>
          <cell r="I290">
            <v>81</v>
          </cell>
          <cell r="J290" t="str">
            <v>RÉALMONT</v>
          </cell>
          <cell r="K290">
            <v>81222</v>
          </cell>
          <cell r="L290">
            <v>190</v>
          </cell>
          <cell r="M290" t="str">
            <v>DADOU</v>
          </cell>
          <cell r="N290" t="str">
            <v>M14/3-8</v>
          </cell>
          <cell r="O290" t="str">
            <v>Le Dadou à Réalmont</v>
          </cell>
          <cell r="P290">
            <v>633588.3642</v>
          </cell>
          <cell r="Q290">
            <v>6296739.8598</v>
          </cell>
          <cell r="R290">
            <v>633747</v>
          </cell>
          <cell r="S290">
            <v>6296656</v>
          </cell>
          <cell r="T290">
            <v>633526</v>
          </cell>
          <cell r="U290">
            <v>6296804</v>
          </cell>
          <cell r="V290">
            <v>633643</v>
          </cell>
          <cell r="W290">
            <v>6296707</v>
          </cell>
          <cell r="Y290" t="str">
            <v>oui</v>
          </cell>
        </row>
        <row r="291">
          <cell r="A291" t="str">
            <v>05133100</v>
          </cell>
          <cell r="B291">
            <v>2015</v>
          </cell>
          <cell r="C291" t="str">
            <v>AEAG</v>
          </cell>
          <cell r="D291" t="str">
            <v>Bassin du Tarn</v>
          </cell>
          <cell r="E291" t="str">
            <v>RCS</v>
          </cell>
          <cell r="F291" t="str">
            <v>RCS</v>
          </cell>
          <cell r="G291" t="str">
            <v>MP</v>
          </cell>
          <cell r="H291" t="str">
            <v>Tarn</v>
          </cell>
          <cell r="I291">
            <v>81</v>
          </cell>
          <cell r="J291" t="str">
            <v>ARIFAT</v>
          </cell>
          <cell r="K291">
            <v>81017</v>
          </cell>
          <cell r="L291">
            <v>281</v>
          </cell>
          <cell r="M291" t="str">
            <v>DADOU</v>
          </cell>
          <cell r="N291" t="str">
            <v>M14/3-8</v>
          </cell>
          <cell r="O291" t="str">
            <v>Le Dadou à Larroque</v>
          </cell>
          <cell r="P291">
            <v>644986.4166</v>
          </cell>
          <cell r="Q291">
            <v>6296603.2818</v>
          </cell>
          <cell r="R291">
            <v>645020</v>
          </cell>
          <cell r="S291">
            <v>6296769</v>
          </cell>
          <cell r="T291">
            <v>644990</v>
          </cell>
          <cell r="U291">
            <v>6296659</v>
          </cell>
          <cell r="V291">
            <v>645031</v>
          </cell>
          <cell r="W291">
            <v>6296772</v>
          </cell>
          <cell r="X291" t="str">
            <v>oui</v>
          </cell>
          <cell r="Y291" t="str">
            <v>oui</v>
          </cell>
        </row>
        <row r="292">
          <cell r="A292" t="str">
            <v>05133280</v>
          </cell>
          <cell r="B292">
            <v>2015</v>
          </cell>
          <cell r="C292" t="str">
            <v>AEAG</v>
          </cell>
          <cell r="D292" t="str">
            <v>Bassin du Tarn</v>
          </cell>
          <cell r="E292" t="str">
            <v>RCA</v>
          </cell>
          <cell r="F292" t="str">
            <v>RCA</v>
          </cell>
          <cell r="G292" t="str">
            <v>MP</v>
          </cell>
          <cell r="H292" t="str">
            <v>Tarn</v>
          </cell>
          <cell r="I292">
            <v>81</v>
          </cell>
          <cell r="J292" t="str">
            <v>PAULINET</v>
          </cell>
          <cell r="K292">
            <v>81203</v>
          </cell>
          <cell r="L292">
            <v>382</v>
          </cell>
          <cell r="M292" t="str">
            <v>OULAS</v>
          </cell>
          <cell r="N292" t="str">
            <v>P3</v>
          </cell>
          <cell r="O292" t="str">
            <v>L'Oulas au niveau de Paulinet</v>
          </cell>
          <cell r="P292">
            <v>650282.8</v>
          </cell>
          <cell r="Q292">
            <v>6305475.3</v>
          </cell>
          <cell r="R292">
            <v>650258</v>
          </cell>
          <cell r="S292">
            <v>6305607</v>
          </cell>
          <cell r="T292">
            <v>650264</v>
          </cell>
          <cell r="U292">
            <v>6305537</v>
          </cell>
          <cell r="V292">
            <v>650283</v>
          </cell>
          <cell r="W292">
            <v>6305489</v>
          </cell>
          <cell r="X292" t="str">
            <v>oui</v>
          </cell>
          <cell r="Y292" t="str">
            <v>oui</v>
          </cell>
        </row>
        <row r="293">
          <cell r="A293" t="str">
            <v>05134000</v>
          </cell>
          <cell r="B293">
            <v>2015</v>
          </cell>
          <cell r="C293" t="str">
            <v>AEAG</v>
          </cell>
          <cell r="D293" t="str">
            <v>Bassin du Tarn</v>
          </cell>
          <cell r="E293" t="str">
            <v>RCS</v>
          </cell>
          <cell r="F293" t="str">
            <v>RCS</v>
          </cell>
          <cell r="G293" t="str">
            <v>MP</v>
          </cell>
          <cell r="H293" t="str">
            <v>Tarn</v>
          </cell>
          <cell r="I293">
            <v>81</v>
          </cell>
          <cell r="J293" t="str">
            <v>AMBRES</v>
          </cell>
          <cell r="K293">
            <v>81011</v>
          </cell>
          <cell r="L293">
            <v>109</v>
          </cell>
          <cell r="M293" t="str">
            <v>AGOUT</v>
          </cell>
          <cell r="N293" t="str">
            <v>M14/3-8</v>
          </cell>
          <cell r="O293" t="str">
            <v>L'Agout à Ambrès</v>
          </cell>
          <cell r="P293">
            <v>605081.5344</v>
          </cell>
          <cell r="Q293">
            <v>6292402.257</v>
          </cell>
          <cell r="R293">
            <v>604662</v>
          </cell>
          <cell r="S293">
            <v>6292413</v>
          </cell>
          <cell r="T293">
            <v>604447</v>
          </cell>
          <cell r="U293">
            <v>6292375</v>
          </cell>
          <cell r="V293">
            <v>604686</v>
          </cell>
          <cell r="W293">
            <v>6292462</v>
          </cell>
          <cell r="Y293" t="str">
            <v>oui</v>
          </cell>
        </row>
        <row r="294">
          <cell r="A294" t="str">
            <v>05134260</v>
          </cell>
          <cell r="B294">
            <v>2015</v>
          </cell>
          <cell r="C294" t="str">
            <v>AEAG</v>
          </cell>
          <cell r="D294" t="str">
            <v>Bassin du Tarn</v>
          </cell>
          <cell r="E294" t="str">
            <v>RCA</v>
          </cell>
          <cell r="F294" t="str">
            <v>RCA</v>
          </cell>
          <cell r="G294" t="str">
            <v>MP</v>
          </cell>
          <cell r="H294" t="str">
            <v>Tarn</v>
          </cell>
          <cell r="I294">
            <v>81</v>
          </cell>
          <cell r="J294" t="str">
            <v>LAUTREC</v>
          </cell>
          <cell r="K294">
            <v>81139</v>
          </cell>
          <cell r="L294">
            <v>180</v>
          </cell>
          <cell r="M294" t="str">
            <v>BAGAS</v>
          </cell>
          <cell r="N294" t="str">
            <v>TP14</v>
          </cell>
          <cell r="O294" t="str">
            <v>Le Ruisseau de Bagas au niveau de Lautrec</v>
          </cell>
          <cell r="P294">
            <v>630384.8</v>
          </cell>
          <cell r="Q294">
            <v>6286267.5</v>
          </cell>
          <cell r="R294">
            <v>630359</v>
          </cell>
          <cell r="S294">
            <v>6286268</v>
          </cell>
          <cell r="T294">
            <v>630325</v>
          </cell>
          <cell r="U294">
            <v>6286171</v>
          </cell>
          <cell r="V294">
            <v>630362</v>
          </cell>
          <cell r="W294">
            <v>6286279</v>
          </cell>
          <cell r="X294" t="str">
            <v>oui</v>
          </cell>
          <cell r="Y294" t="str">
            <v>oui</v>
          </cell>
        </row>
        <row r="295">
          <cell r="A295" t="str">
            <v>05134300</v>
          </cell>
          <cell r="B295">
            <v>2015</v>
          </cell>
          <cell r="C295" t="str">
            <v>AEAG</v>
          </cell>
          <cell r="D295" t="str">
            <v>Bassin du Tarn</v>
          </cell>
          <cell r="E295" t="str">
            <v>RCA</v>
          </cell>
          <cell r="F295" t="str">
            <v>RCA</v>
          </cell>
          <cell r="G295" t="str">
            <v>MP</v>
          </cell>
          <cell r="H295" t="str">
            <v>Tarn</v>
          </cell>
          <cell r="I295">
            <v>81</v>
          </cell>
          <cell r="J295" t="str">
            <v>VIELMUR SUR AGOUT</v>
          </cell>
          <cell r="K295">
            <v>81315</v>
          </cell>
          <cell r="L295">
            <v>150</v>
          </cell>
          <cell r="M295" t="str">
            <v>AGOUT</v>
          </cell>
          <cell r="N295" t="str">
            <v>M14/3-8</v>
          </cell>
          <cell r="O295" t="str">
            <v>L'Agout à Vielmur</v>
          </cell>
          <cell r="P295">
            <v>626721.7722</v>
          </cell>
          <cell r="Q295">
            <v>6280321.497</v>
          </cell>
          <cell r="V295">
            <v>626624</v>
          </cell>
          <cell r="W295">
            <v>6280307</v>
          </cell>
          <cell r="Y295" t="str">
            <v>oui</v>
          </cell>
        </row>
        <row r="296">
          <cell r="A296" t="str">
            <v>05134310</v>
          </cell>
          <cell r="B296">
            <v>2015</v>
          </cell>
          <cell r="C296" t="str">
            <v>AEAG</v>
          </cell>
          <cell r="D296" t="str">
            <v>Bassin du Tarn</v>
          </cell>
          <cell r="E296" t="str">
            <v>RCS</v>
          </cell>
          <cell r="F296" t="str">
            <v>RCS</v>
          </cell>
          <cell r="G296" t="str">
            <v>MP</v>
          </cell>
          <cell r="H296" t="str">
            <v>Tarn</v>
          </cell>
          <cell r="I296">
            <v>81</v>
          </cell>
          <cell r="J296" t="str">
            <v>SÉMALENS</v>
          </cell>
          <cell r="K296">
            <v>81281</v>
          </cell>
          <cell r="L296">
            <v>159</v>
          </cell>
          <cell r="M296" t="str">
            <v>SOR</v>
          </cell>
          <cell r="N296" t="str">
            <v>P14</v>
          </cell>
          <cell r="O296" t="str">
            <v>Le Sor à Sémalens</v>
          </cell>
          <cell r="P296">
            <v>628328.4102</v>
          </cell>
          <cell r="Q296">
            <v>6277497.0972</v>
          </cell>
          <cell r="R296">
            <v>628003</v>
          </cell>
          <cell r="S296">
            <v>6277663</v>
          </cell>
          <cell r="T296">
            <v>627897</v>
          </cell>
          <cell r="U296">
            <v>6277831</v>
          </cell>
          <cell r="V296">
            <v>628008</v>
          </cell>
          <cell r="W296">
            <v>6277703</v>
          </cell>
          <cell r="X296" t="str">
            <v>oui</v>
          </cell>
          <cell r="Y296" t="str">
            <v>oui</v>
          </cell>
        </row>
        <row r="297">
          <cell r="A297" t="str">
            <v>05134360</v>
          </cell>
          <cell r="B297">
            <v>2015</v>
          </cell>
          <cell r="C297" t="str">
            <v>AEAG</v>
          </cell>
          <cell r="D297" t="str">
            <v>Bassin du Tarn</v>
          </cell>
          <cell r="E297" t="str">
            <v>RCA</v>
          </cell>
          <cell r="F297" t="str">
            <v>RCA</v>
          </cell>
          <cell r="G297" t="str">
            <v>MP</v>
          </cell>
          <cell r="H297" t="str">
            <v>Tarn</v>
          </cell>
          <cell r="I297">
            <v>81</v>
          </cell>
          <cell r="J297" t="str">
            <v>LESCOUT</v>
          </cell>
          <cell r="K297">
            <v>81143</v>
          </cell>
          <cell r="L297">
            <v>171</v>
          </cell>
          <cell r="M297" t="str">
            <v>TAUROU</v>
          </cell>
          <cell r="N297" t="str">
            <v>TP14</v>
          </cell>
          <cell r="O297" t="str">
            <v>Le Ruisseau du Taurou au niveau de Lescout</v>
          </cell>
          <cell r="P297">
            <v>627915.1</v>
          </cell>
          <cell r="Q297">
            <v>6270965.3</v>
          </cell>
          <cell r="R297">
            <v>627949</v>
          </cell>
          <cell r="S297">
            <v>6270881</v>
          </cell>
          <cell r="T297">
            <v>627924</v>
          </cell>
          <cell r="U297">
            <v>6270963</v>
          </cell>
          <cell r="V297">
            <v>627906</v>
          </cell>
          <cell r="W297">
            <v>6270980</v>
          </cell>
          <cell r="X297" t="str">
            <v>oui</v>
          </cell>
          <cell r="Y297" t="str">
            <v>oui</v>
          </cell>
        </row>
        <row r="298">
          <cell r="A298" t="str">
            <v>05134380</v>
          </cell>
          <cell r="B298">
            <v>2015</v>
          </cell>
          <cell r="C298" t="str">
            <v>AEAG</v>
          </cell>
          <cell r="D298" t="str">
            <v>Bassin du Tarn</v>
          </cell>
          <cell r="E298" t="str">
            <v>RCA</v>
          </cell>
          <cell r="F298" t="str">
            <v>RCA</v>
          </cell>
          <cell r="G298" t="str">
            <v>MP</v>
          </cell>
          <cell r="H298" t="str">
            <v>Haute Garonne</v>
          </cell>
          <cell r="I298">
            <v>31</v>
          </cell>
          <cell r="J298" t="str">
            <v>MONTÉGUT LAURAGAIS</v>
          </cell>
          <cell r="K298">
            <v>31371</v>
          </cell>
          <cell r="L298">
            <v>192</v>
          </cell>
          <cell r="M298" t="str">
            <v>LAUDOT</v>
          </cell>
          <cell r="N298" t="str">
            <v>P14</v>
          </cell>
          <cell r="O298" t="str">
            <v>Le Laudot au niveau de Montegut Lauragais</v>
          </cell>
          <cell r="P298">
            <v>615353.87</v>
          </cell>
          <cell r="Q298">
            <v>6265400.37</v>
          </cell>
          <cell r="R298">
            <v>615379</v>
          </cell>
          <cell r="S298">
            <v>6265457</v>
          </cell>
          <cell r="T298">
            <v>615347</v>
          </cell>
          <cell r="U298">
            <v>6265532</v>
          </cell>
          <cell r="V298">
            <v>615380</v>
          </cell>
          <cell r="W298">
            <v>6265395</v>
          </cell>
          <cell r="X298" t="str">
            <v>oui</v>
          </cell>
          <cell r="Y298" t="str">
            <v>oui</v>
          </cell>
        </row>
        <row r="299">
          <cell r="A299" t="str">
            <v>05134400</v>
          </cell>
          <cell r="B299">
            <v>2015</v>
          </cell>
          <cell r="C299" t="str">
            <v>AEAG</v>
          </cell>
          <cell r="D299" t="str">
            <v>Bassin du Tarn</v>
          </cell>
          <cell r="E299" t="str">
            <v>RCA</v>
          </cell>
          <cell r="F299" t="str">
            <v>RCA</v>
          </cell>
          <cell r="G299" t="str">
            <v>MP</v>
          </cell>
          <cell r="H299" t="str">
            <v>Haute Garonne</v>
          </cell>
          <cell r="I299">
            <v>31</v>
          </cell>
          <cell r="J299" t="str">
            <v>REVEL</v>
          </cell>
          <cell r="K299">
            <v>31451</v>
          </cell>
          <cell r="L299">
            <v>201</v>
          </cell>
          <cell r="M299" t="str">
            <v>SOR</v>
          </cell>
          <cell r="N299" t="str">
            <v>P14</v>
          </cell>
          <cell r="O299" t="str">
            <v>Le Sor en aval de Revel</v>
          </cell>
          <cell r="P299">
            <v>618482.502</v>
          </cell>
          <cell r="Q299">
            <v>6264469.3104</v>
          </cell>
          <cell r="V299">
            <v>618443</v>
          </cell>
          <cell r="W299">
            <v>6264489</v>
          </cell>
          <cell r="Y299" t="str">
            <v>oui</v>
          </cell>
        </row>
        <row r="300">
          <cell r="A300" t="str">
            <v>05134432</v>
          </cell>
          <cell r="B300">
            <v>2015</v>
          </cell>
          <cell r="C300" t="str">
            <v>AEAG</v>
          </cell>
          <cell r="D300" t="str">
            <v>Bassin du Tarn</v>
          </cell>
          <cell r="E300" t="str">
            <v>RCA</v>
          </cell>
          <cell r="F300" t="str">
            <v>RCA</v>
          </cell>
          <cell r="G300" t="str">
            <v>MP</v>
          </cell>
          <cell r="H300" t="str">
            <v>Haute Garonne</v>
          </cell>
          <cell r="I300">
            <v>31</v>
          </cell>
          <cell r="J300" t="str">
            <v>REVEL</v>
          </cell>
          <cell r="K300">
            <v>31451</v>
          </cell>
          <cell r="L300">
            <v>219</v>
          </cell>
          <cell r="M300" t="str">
            <v>RIGOLE DE LA PLAINE</v>
          </cell>
          <cell r="N300" t="str">
            <v>C</v>
          </cell>
          <cell r="O300" t="str">
            <v>La Rigole de la Plaine au niveau de Revel</v>
          </cell>
          <cell r="P300">
            <v>615382.2</v>
          </cell>
          <cell r="Q300">
            <v>6260179.8</v>
          </cell>
          <cell r="R300">
            <v>615362</v>
          </cell>
          <cell r="S300">
            <v>6260297</v>
          </cell>
          <cell r="T300">
            <v>615377</v>
          </cell>
          <cell r="U300">
            <v>6260203</v>
          </cell>
          <cell r="V300">
            <v>615385</v>
          </cell>
          <cell r="W300">
            <v>6260189</v>
          </cell>
          <cell r="X300" t="str">
            <v>oui</v>
          </cell>
          <cell r="Y300" t="str">
            <v>oui</v>
          </cell>
        </row>
        <row r="301">
          <cell r="A301" t="str">
            <v>05134500</v>
          </cell>
          <cell r="B301">
            <v>2015</v>
          </cell>
          <cell r="C301" t="str">
            <v>AEAG</v>
          </cell>
          <cell r="D301" t="str">
            <v>Bassin du Tarn</v>
          </cell>
          <cell r="E301" t="str">
            <v>RRP</v>
          </cell>
          <cell r="F301" t="str">
            <v>RRP</v>
          </cell>
          <cell r="G301" t="str">
            <v>MP</v>
          </cell>
          <cell r="H301" t="str">
            <v>Tarn</v>
          </cell>
          <cell r="I301">
            <v>81</v>
          </cell>
          <cell r="J301" t="str">
            <v>ARFONS</v>
          </cell>
          <cell r="K301">
            <v>81016</v>
          </cell>
          <cell r="L301">
            <v>649</v>
          </cell>
          <cell r="M301" t="str">
            <v>AIGUEBELLE</v>
          </cell>
          <cell r="N301" t="str">
            <v>TP3</v>
          </cell>
          <cell r="O301" t="str">
            <v>L'Aiguebelle en amont d'Arfons</v>
          </cell>
          <cell r="P301">
            <v>632375</v>
          </cell>
          <cell r="Q301">
            <v>6259792</v>
          </cell>
          <cell r="R301">
            <v>632416</v>
          </cell>
          <cell r="S301">
            <v>6259840</v>
          </cell>
          <cell r="T301">
            <v>632367</v>
          </cell>
          <cell r="U301">
            <v>6259799</v>
          </cell>
          <cell r="V301">
            <v>632370</v>
          </cell>
          <cell r="W301">
            <v>6259781</v>
          </cell>
          <cell r="X301" t="str">
            <v>oui</v>
          </cell>
          <cell r="Y301" t="str">
            <v>oui</v>
          </cell>
        </row>
        <row r="302">
          <cell r="A302" t="str">
            <v>05134540</v>
          </cell>
          <cell r="B302">
            <v>2015</v>
          </cell>
          <cell r="C302" t="str">
            <v>AEAG</v>
          </cell>
          <cell r="D302" t="str">
            <v>Bassin du Tarn</v>
          </cell>
          <cell r="E302" t="str">
            <v>RCA</v>
          </cell>
          <cell r="F302" t="str">
            <v>RCA</v>
          </cell>
          <cell r="G302" t="str">
            <v>MP</v>
          </cell>
          <cell r="H302" t="str">
            <v>Haute Garonne</v>
          </cell>
          <cell r="I302">
            <v>31</v>
          </cell>
          <cell r="J302" t="str">
            <v>REVEL</v>
          </cell>
          <cell r="K302">
            <v>31451</v>
          </cell>
          <cell r="L302">
            <v>226</v>
          </cell>
          <cell r="M302" t="str">
            <v>LAUDOT</v>
          </cell>
          <cell r="N302" t="str">
            <v>C</v>
          </cell>
          <cell r="O302" t="str">
            <v>Le Laudot au niveau de Revel</v>
          </cell>
          <cell r="P302">
            <v>615787</v>
          </cell>
          <cell r="Q302">
            <v>6258951</v>
          </cell>
          <cell r="R302">
            <v>615772</v>
          </cell>
          <cell r="S302">
            <v>6258991</v>
          </cell>
          <cell r="T302">
            <v>615732</v>
          </cell>
          <cell r="U302">
            <v>6259078</v>
          </cell>
          <cell r="V302">
            <v>615749</v>
          </cell>
          <cell r="W302">
            <v>6259066</v>
          </cell>
          <cell r="X302" t="str">
            <v>oui</v>
          </cell>
          <cell r="Y302" t="str">
            <v>oui</v>
          </cell>
        </row>
        <row r="303">
          <cell r="A303" t="str">
            <v>05134550</v>
          </cell>
          <cell r="B303">
            <v>2015</v>
          </cell>
          <cell r="C303" t="str">
            <v>AEAG</v>
          </cell>
          <cell r="D303" t="str">
            <v>Bassin du Tarn</v>
          </cell>
          <cell r="E303" t="str">
            <v>RCA</v>
          </cell>
          <cell r="F303" t="str">
            <v>RCA</v>
          </cell>
          <cell r="G303" t="str">
            <v>LR</v>
          </cell>
          <cell r="H303" t="str">
            <v>Aude</v>
          </cell>
          <cell r="I303">
            <v>11</v>
          </cell>
          <cell r="J303" t="str">
            <v>BRUNELS</v>
          </cell>
          <cell r="K303">
            <v>11054</v>
          </cell>
          <cell r="L303">
            <v>367</v>
          </cell>
          <cell r="M303" t="str">
            <v>LAUDOT</v>
          </cell>
          <cell r="N303" t="str">
            <v>C</v>
          </cell>
          <cell r="O303" t="str">
            <v>Le Laudot au niveau de Les Brunels</v>
          </cell>
          <cell r="P303">
            <v>622526.2</v>
          </cell>
          <cell r="Q303">
            <v>6259876.1</v>
          </cell>
          <cell r="R303">
            <v>622725</v>
          </cell>
          <cell r="S303">
            <v>6259827</v>
          </cell>
          <cell r="T303">
            <v>622645</v>
          </cell>
          <cell r="U303">
            <v>6259892</v>
          </cell>
          <cell r="V303">
            <v>622702</v>
          </cell>
          <cell r="W303">
            <v>6259920</v>
          </cell>
          <cell r="X303" t="str">
            <v>oui</v>
          </cell>
          <cell r="Y303" t="str">
            <v>oui</v>
          </cell>
        </row>
        <row r="304">
          <cell r="A304" t="str">
            <v>05134600</v>
          </cell>
          <cell r="B304">
            <v>2015</v>
          </cell>
          <cell r="C304" t="str">
            <v>AEAG</v>
          </cell>
          <cell r="D304" t="str">
            <v>Bassin du Tarn</v>
          </cell>
          <cell r="E304" t="str">
            <v>RCA</v>
          </cell>
          <cell r="F304" t="str">
            <v>RCA</v>
          </cell>
          <cell r="G304" t="str">
            <v>MP</v>
          </cell>
          <cell r="H304" t="str">
            <v>Tarn</v>
          </cell>
          <cell r="I304">
            <v>81</v>
          </cell>
          <cell r="J304" t="str">
            <v>FRÉJEVILLE</v>
          </cell>
          <cell r="K304">
            <v>81098</v>
          </cell>
          <cell r="L304">
            <v>150</v>
          </cell>
          <cell r="M304" t="str">
            <v>AGOUT</v>
          </cell>
          <cell r="N304" t="str">
            <v>M14/3-8</v>
          </cell>
          <cell r="O304" t="str">
            <v>L'Agout en aval de Saïx</v>
          </cell>
          <cell r="P304">
            <v>630814.953</v>
          </cell>
          <cell r="Q304">
            <v>6277516.2222</v>
          </cell>
          <cell r="V304">
            <v>630813</v>
          </cell>
          <cell r="W304">
            <v>6277525</v>
          </cell>
          <cell r="Y304" t="str">
            <v>oui</v>
          </cell>
        </row>
        <row r="305">
          <cell r="A305" t="str">
            <v>05135000</v>
          </cell>
          <cell r="B305">
            <v>2015</v>
          </cell>
          <cell r="C305" t="str">
            <v>AEAG</v>
          </cell>
          <cell r="D305" t="str">
            <v>Bassin du Tarn</v>
          </cell>
          <cell r="E305" t="str">
            <v>RCA</v>
          </cell>
          <cell r="F305" t="str">
            <v>RCA</v>
          </cell>
          <cell r="G305" t="str">
            <v>MP</v>
          </cell>
          <cell r="H305" t="str">
            <v>Tarn</v>
          </cell>
          <cell r="I305">
            <v>81</v>
          </cell>
          <cell r="J305" t="str">
            <v>CASTRES</v>
          </cell>
          <cell r="K305">
            <v>81065</v>
          </cell>
          <cell r="L305">
            <v>170</v>
          </cell>
          <cell r="M305" t="str">
            <v>THORE</v>
          </cell>
          <cell r="N305" t="str">
            <v>M14/3-8</v>
          </cell>
          <cell r="O305" t="str">
            <v>Le Thoré à Hauterive</v>
          </cell>
          <cell r="P305">
            <v>640214.3148</v>
          </cell>
          <cell r="Q305">
            <v>6273364.7802</v>
          </cell>
          <cell r="V305">
            <v>639963</v>
          </cell>
          <cell r="W305">
            <v>6273424</v>
          </cell>
          <cell r="Y305" t="str">
            <v>oui</v>
          </cell>
        </row>
        <row r="306">
          <cell r="A306" t="str">
            <v>05135100</v>
          </cell>
          <cell r="B306">
            <v>2015</v>
          </cell>
          <cell r="C306" t="str">
            <v>AEAG</v>
          </cell>
          <cell r="D306" t="str">
            <v>Bassin du Tarn</v>
          </cell>
          <cell r="E306" t="str">
            <v>RCS</v>
          </cell>
          <cell r="F306" t="str">
            <v>RCS</v>
          </cell>
          <cell r="G306" t="str">
            <v>MP</v>
          </cell>
          <cell r="H306" t="str">
            <v>Tarn</v>
          </cell>
          <cell r="I306">
            <v>81</v>
          </cell>
          <cell r="J306" t="str">
            <v>LABRUGUIÈRE</v>
          </cell>
          <cell r="K306">
            <v>81120</v>
          </cell>
          <cell r="L306">
            <v>180</v>
          </cell>
          <cell r="M306" t="str">
            <v>THORE</v>
          </cell>
          <cell r="N306" t="str">
            <v>M14/3-8</v>
          </cell>
          <cell r="O306" t="str">
            <v>Le Thoré à Labruguière</v>
          </cell>
          <cell r="P306">
            <v>640553.4786</v>
          </cell>
          <cell r="Q306">
            <v>6271515.8022</v>
          </cell>
          <cell r="R306">
            <v>640700</v>
          </cell>
          <cell r="S306">
            <v>6271379</v>
          </cell>
          <cell r="T306">
            <v>640559</v>
          </cell>
          <cell r="U306">
            <v>6271543</v>
          </cell>
          <cell r="V306">
            <v>640592</v>
          </cell>
          <cell r="W306">
            <v>6271465</v>
          </cell>
          <cell r="X306" t="str">
            <v>oui</v>
          </cell>
          <cell r="Y306" t="str">
            <v>oui</v>
          </cell>
        </row>
        <row r="307">
          <cell r="A307" t="str">
            <v>05135300</v>
          </cell>
          <cell r="B307">
            <v>2015</v>
          </cell>
          <cell r="C307" t="str">
            <v>AEAG</v>
          </cell>
          <cell r="D307" t="str">
            <v>Bassin du Tarn</v>
          </cell>
          <cell r="E307" t="str">
            <v>RCA</v>
          </cell>
          <cell r="F307" t="str">
            <v>RCA</v>
          </cell>
          <cell r="G307" t="str">
            <v>MP</v>
          </cell>
          <cell r="H307" t="str">
            <v>Tarn</v>
          </cell>
          <cell r="I307">
            <v>81</v>
          </cell>
          <cell r="J307" t="str">
            <v>PONT DE LARN</v>
          </cell>
          <cell r="K307">
            <v>81209</v>
          </cell>
          <cell r="L307">
            <v>209</v>
          </cell>
          <cell r="M307" t="str">
            <v>THORE</v>
          </cell>
          <cell r="N307" t="str">
            <v>PTP8</v>
          </cell>
          <cell r="O307" t="str">
            <v>Le Thoré à Rigautou</v>
          </cell>
          <cell r="P307">
            <v>649561.7826</v>
          </cell>
          <cell r="Q307">
            <v>6269003.8674</v>
          </cell>
          <cell r="V307">
            <v>649705</v>
          </cell>
          <cell r="W307">
            <v>6268971</v>
          </cell>
          <cell r="Y307" t="str">
            <v>oui</v>
          </cell>
        </row>
        <row r="308">
          <cell r="A308" t="str">
            <v>05135900</v>
          </cell>
          <cell r="B308">
            <v>2015</v>
          </cell>
          <cell r="C308" t="str">
            <v>AEAG</v>
          </cell>
          <cell r="D308" t="str">
            <v>Bassin du Tarn</v>
          </cell>
          <cell r="E308" t="str">
            <v>RCA</v>
          </cell>
          <cell r="F308" t="str">
            <v>RCA</v>
          </cell>
          <cell r="G308" t="str">
            <v>MP</v>
          </cell>
          <cell r="H308" t="str">
            <v>Tarn</v>
          </cell>
          <cell r="I308">
            <v>81</v>
          </cell>
          <cell r="J308" t="str">
            <v>PONT DE LARN</v>
          </cell>
          <cell r="K308">
            <v>81209</v>
          </cell>
          <cell r="L308">
            <v>229</v>
          </cell>
          <cell r="M308" t="str">
            <v>ISSALES</v>
          </cell>
          <cell r="N308" t="str">
            <v>TP3</v>
          </cell>
          <cell r="O308" t="str">
            <v>Le Ruisseau d'Issalès à Pont de l'Arn</v>
          </cell>
          <cell r="P308">
            <v>650842.5</v>
          </cell>
          <cell r="Q308">
            <v>6268106.5</v>
          </cell>
          <cell r="R308">
            <v>650781</v>
          </cell>
          <cell r="S308">
            <v>6268071</v>
          </cell>
          <cell r="T308">
            <v>650758</v>
          </cell>
          <cell r="U308">
            <v>6267998</v>
          </cell>
          <cell r="V308">
            <v>650842.5</v>
          </cell>
          <cell r="W308">
            <v>6268106.5</v>
          </cell>
          <cell r="X308" t="str">
            <v>oui</v>
          </cell>
          <cell r="Y308" t="str">
            <v>oui</v>
          </cell>
        </row>
        <row r="309">
          <cell r="A309" t="str">
            <v>05136000</v>
          </cell>
          <cell r="B309">
            <v>2015</v>
          </cell>
          <cell r="C309" t="str">
            <v>AEAG</v>
          </cell>
          <cell r="D309" t="str">
            <v>Bassin du Tarn</v>
          </cell>
          <cell r="E309" t="str">
            <v>RCA</v>
          </cell>
          <cell r="F309" t="str">
            <v>RCA</v>
          </cell>
          <cell r="G309" t="str">
            <v>MP</v>
          </cell>
          <cell r="H309" t="str">
            <v>Tarn</v>
          </cell>
          <cell r="I309">
            <v>81</v>
          </cell>
          <cell r="J309" t="str">
            <v>MAZAMET</v>
          </cell>
          <cell r="K309">
            <v>81163</v>
          </cell>
          <cell r="L309">
            <v>228</v>
          </cell>
          <cell r="M309" t="str">
            <v>ARNETTE</v>
          </cell>
          <cell r="N309" t="str">
            <v>P3</v>
          </cell>
          <cell r="O309" t="str">
            <v>L'Arnette à Mazamet</v>
          </cell>
          <cell r="P309">
            <v>650057.1588</v>
          </cell>
          <cell r="Q309">
            <v>6267086.7246</v>
          </cell>
          <cell r="V309">
            <v>650030</v>
          </cell>
          <cell r="W309">
            <v>6266983</v>
          </cell>
          <cell r="Y309" t="str">
            <v>oui</v>
          </cell>
        </row>
        <row r="310">
          <cell r="A310" t="str">
            <v>05136200</v>
          </cell>
          <cell r="B310">
            <v>2015</v>
          </cell>
          <cell r="C310" t="str">
            <v>AEAG</v>
          </cell>
          <cell r="D310" t="str">
            <v>Bassin du Tarn</v>
          </cell>
          <cell r="E310" t="str">
            <v>RCA</v>
          </cell>
          <cell r="F310" t="str">
            <v>RCA</v>
          </cell>
          <cell r="G310" t="str">
            <v>MP</v>
          </cell>
          <cell r="H310" t="str">
            <v>Tarn</v>
          </cell>
          <cell r="I310">
            <v>81</v>
          </cell>
          <cell r="J310" t="str">
            <v>MAZAMET</v>
          </cell>
          <cell r="K310">
            <v>81163</v>
          </cell>
          <cell r="L310">
            <v>526</v>
          </cell>
          <cell r="M310" t="str">
            <v>LINOUBRE</v>
          </cell>
          <cell r="N310" t="str">
            <v>TP3</v>
          </cell>
          <cell r="O310" t="str">
            <v>Le Linoubre en aval du Barrage des Montagnès à Mazamet</v>
          </cell>
          <cell r="P310">
            <v>648259.47</v>
          </cell>
          <cell r="Q310">
            <v>6262724.95</v>
          </cell>
          <cell r="R310">
            <v>648271</v>
          </cell>
          <cell r="S310">
            <v>6262688</v>
          </cell>
          <cell r="T310">
            <v>648315</v>
          </cell>
          <cell r="U310">
            <v>6262675</v>
          </cell>
          <cell r="V310">
            <v>648239</v>
          </cell>
          <cell r="W310">
            <v>6262734</v>
          </cell>
          <cell r="X310" t="str">
            <v>oui</v>
          </cell>
          <cell r="Y310" t="str">
            <v>oui</v>
          </cell>
        </row>
        <row r="311">
          <cell r="A311" t="str">
            <v>05137000</v>
          </cell>
          <cell r="B311">
            <v>2015</v>
          </cell>
          <cell r="C311" t="str">
            <v>AEAG</v>
          </cell>
          <cell r="D311" t="str">
            <v>Bassin du Tarn</v>
          </cell>
          <cell r="E311" t="str">
            <v>RCS</v>
          </cell>
          <cell r="F311" t="str">
            <v>RCS</v>
          </cell>
          <cell r="G311" t="str">
            <v>MP</v>
          </cell>
          <cell r="H311" t="str">
            <v>Tarn</v>
          </cell>
          <cell r="I311">
            <v>81</v>
          </cell>
          <cell r="J311" t="str">
            <v>BOUT DU PONT DE LARN</v>
          </cell>
          <cell r="K311">
            <v>81036</v>
          </cell>
          <cell r="L311">
            <v>240</v>
          </cell>
          <cell r="M311" t="str">
            <v>ARN</v>
          </cell>
          <cell r="N311" t="str">
            <v>PTP8</v>
          </cell>
          <cell r="O311" t="str">
            <v>L'Arn au Pont de l'Arn</v>
          </cell>
          <cell r="P311">
            <v>652159.2378</v>
          </cell>
          <cell r="Q311">
            <v>6267351.7482</v>
          </cell>
          <cell r="R311">
            <v>652055</v>
          </cell>
          <cell r="S311">
            <v>6267314</v>
          </cell>
          <cell r="T311">
            <v>651882</v>
          </cell>
          <cell r="U311">
            <v>6267303</v>
          </cell>
          <cell r="V311">
            <v>651984</v>
          </cell>
          <cell r="W311">
            <v>6267307</v>
          </cell>
          <cell r="X311" t="str">
            <v>oui</v>
          </cell>
          <cell r="Y311" t="str">
            <v>oui</v>
          </cell>
        </row>
        <row r="312">
          <cell r="A312" t="str">
            <v>05138000</v>
          </cell>
          <cell r="B312">
            <v>2015</v>
          </cell>
          <cell r="C312" t="str">
            <v>AEAG</v>
          </cell>
          <cell r="D312" t="str">
            <v>Bassin du Tarn</v>
          </cell>
          <cell r="E312" t="str">
            <v>RCS</v>
          </cell>
          <cell r="F312" t="str">
            <v>RCS</v>
          </cell>
          <cell r="G312" t="str">
            <v>MP</v>
          </cell>
          <cell r="H312" t="str">
            <v>Tarn</v>
          </cell>
          <cell r="I312">
            <v>81</v>
          </cell>
          <cell r="J312" t="str">
            <v>SAINT AMANS SOULT</v>
          </cell>
          <cell r="K312">
            <v>81238</v>
          </cell>
          <cell r="L312">
            <v>250</v>
          </cell>
          <cell r="M312" t="str">
            <v>THORE</v>
          </cell>
          <cell r="N312" t="str">
            <v>PTP8</v>
          </cell>
          <cell r="O312" t="str">
            <v>Le Thoré à St-Amant Soult</v>
          </cell>
          <cell r="P312">
            <v>656571.6984</v>
          </cell>
          <cell r="Q312">
            <v>6265593.5022</v>
          </cell>
          <cell r="R312">
            <v>656869</v>
          </cell>
          <cell r="S312">
            <v>6265419</v>
          </cell>
          <cell r="T312">
            <v>656770</v>
          </cell>
          <cell r="U312">
            <v>6265631</v>
          </cell>
          <cell r="V312">
            <v>656835</v>
          </cell>
          <cell r="W312">
            <v>6265526</v>
          </cell>
          <cell r="X312" t="str">
            <v>oui</v>
          </cell>
          <cell r="Y312" t="str">
            <v>oui</v>
          </cell>
        </row>
        <row r="313">
          <cell r="A313" t="str">
            <v>05138900</v>
          </cell>
          <cell r="B313">
            <v>2015</v>
          </cell>
          <cell r="C313" t="str">
            <v>AEAG</v>
          </cell>
          <cell r="D313" t="str">
            <v>Bassin du Tarn</v>
          </cell>
          <cell r="E313" t="str">
            <v>RCS</v>
          </cell>
          <cell r="F313" t="str">
            <v>RCS</v>
          </cell>
          <cell r="G313" t="str">
            <v>MP</v>
          </cell>
          <cell r="H313" t="str">
            <v>Tarn</v>
          </cell>
          <cell r="I313">
            <v>81</v>
          </cell>
          <cell r="J313" t="str">
            <v>LABASTIDE ROUAIROUX</v>
          </cell>
          <cell r="K313">
            <v>81115</v>
          </cell>
          <cell r="L313">
            <v>414</v>
          </cell>
          <cell r="M313" t="str">
            <v>THORE</v>
          </cell>
          <cell r="N313" t="str">
            <v>PTP8</v>
          </cell>
          <cell r="O313" t="str">
            <v>Le Thoré en amont de Labastide Rouairoux</v>
          </cell>
          <cell r="P313">
            <v>672089.6</v>
          </cell>
          <cell r="Q313">
            <v>6263134.5</v>
          </cell>
          <cell r="R313">
            <v>671626</v>
          </cell>
          <cell r="S313">
            <v>6263145</v>
          </cell>
          <cell r="T313">
            <v>671556</v>
          </cell>
          <cell r="U313">
            <v>6263168</v>
          </cell>
          <cell r="V313">
            <v>672076</v>
          </cell>
          <cell r="W313">
            <v>6263159</v>
          </cell>
          <cell r="X313" t="str">
            <v>oui</v>
          </cell>
          <cell r="Y313" t="str">
            <v>oui</v>
          </cell>
        </row>
        <row r="314">
          <cell r="A314" t="str">
            <v>05139000</v>
          </cell>
          <cell r="B314">
            <v>2015</v>
          </cell>
          <cell r="C314" t="str">
            <v>AEAG</v>
          </cell>
          <cell r="D314" t="str">
            <v>Bassin du Tarn</v>
          </cell>
          <cell r="E314" t="str">
            <v>RCA</v>
          </cell>
          <cell r="F314" t="str">
            <v>RCA</v>
          </cell>
          <cell r="G314" t="str">
            <v>MP</v>
          </cell>
          <cell r="H314" t="str">
            <v>Tarn</v>
          </cell>
          <cell r="I314">
            <v>81</v>
          </cell>
          <cell r="J314" t="str">
            <v>CASTRES</v>
          </cell>
          <cell r="K314">
            <v>81065</v>
          </cell>
          <cell r="L314">
            <v>161</v>
          </cell>
          <cell r="M314" t="str">
            <v>AGOUT</v>
          </cell>
          <cell r="N314" t="str">
            <v>M14/3-8</v>
          </cell>
          <cell r="O314" t="str">
            <v>L'Agout à Castres</v>
          </cell>
          <cell r="P314">
            <v>636873.066</v>
          </cell>
          <cell r="Q314">
            <v>6276374.589</v>
          </cell>
          <cell r="V314">
            <v>636882</v>
          </cell>
          <cell r="W314">
            <v>6276385</v>
          </cell>
          <cell r="Y314" t="str">
            <v>oui</v>
          </cell>
        </row>
        <row r="315">
          <cell r="A315" t="str">
            <v>05139220</v>
          </cell>
          <cell r="B315">
            <v>2015</v>
          </cell>
          <cell r="C315" t="str">
            <v>AEAG</v>
          </cell>
          <cell r="D315" t="str">
            <v>Bassin du Tarn</v>
          </cell>
          <cell r="E315" t="str">
            <v>RCA</v>
          </cell>
          <cell r="F315" t="str">
            <v>RCA</v>
          </cell>
          <cell r="G315" t="str">
            <v>MP</v>
          </cell>
          <cell r="H315" t="str">
            <v>Tarn</v>
          </cell>
          <cell r="I315">
            <v>81</v>
          </cell>
          <cell r="J315" t="str">
            <v>BURLATS</v>
          </cell>
          <cell r="K315">
            <v>81042</v>
          </cell>
          <cell r="L315">
            <v>180</v>
          </cell>
          <cell r="M315" t="str">
            <v>AGOUT</v>
          </cell>
          <cell r="N315" t="str">
            <v>M14/3-8</v>
          </cell>
          <cell r="O315" t="str">
            <v>L'Agout entre Burlats et Castres</v>
          </cell>
          <cell r="P315">
            <v>641400.3</v>
          </cell>
          <cell r="Q315">
            <v>6281661.8</v>
          </cell>
          <cell r="V315">
            <v>641449</v>
          </cell>
          <cell r="W315">
            <v>6281665</v>
          </cell>
          <cell r="Y315" t="str">
            <v>oui</v>
          </cell>
        </row>
        <row r="316">
          <cell r="A316" t="str">
            <v>05139230</v>
          </cell>
          <cell r="B316">
            <v>2015</v>
          </cell>
          <cell r="C316" t="str">
            <v>AEAG</v>
          </cell>
          <cell r="D316" t="str">
            <v>Bassin du Tarn</v>
          </cell>
          <cell r="E316" t="str">
            <v>RCA</v>
          </cell>
          <cell r="F316" t="str">
            <v>RCA</v>
          </cell>
          <cell r="G316" t="str">
            <v>MP</v>
          </cell>
          <cell r="H316" t="str">
            <v>Tarn</v>
          </cell>
          <cell r="I316">
            <v>81</v>
          </cell>
          <cell r="J316" t="str">
            <v>LACROUZETTE</v>
          </cell>
          <cell r="K316">
            <v>81128</v>
          </cell>
          <cell r="L316">
            <v>202</v>
          </cell>
          <cell r="M316" t="str">
            <v>LIGNON</v>
          </cell>
          <cell r="N316" t="str">
            <v>TP3</v>
          </cell>
          <cell r="O316" t="str">
            <v>Le Lignon à Lacrouzette</v>
          </cell>
          <cell r="P316">
            <v>645087.5106</v>
          </cell>
          <cell r="Q316">
            <v>6282810.9054</v>
          </cell>
          <cell r="V316">
            <v>645112</v>
          </cell>
          <cell r="W316">
            <v>6282809</v>
          </cell>
          <cell r="Y316" t="str">
            <v>oui</v>
          </cell>
        </row>
        <row r="317">
          <cell r="A317" t="str">
            <v>05139310</v>
          </cell>
          <cell r="B317">
            <v>2015</v>
          </cell>
          <cell r="C317" t="str">
            <v>AEAG</v>
          </cell>
          <cell r="D317" t="str">
            <v>Bassin du Tarn</v>
          </cell>
          <cell r="E317" t="str">
            <v>RCS</v>
          </cell>
          <cell r="F317" t="str">
            <v>RCS</v>
          </cell>
          <cell r="G317" t="str">
            <v>MP</v>
          </cell>
          <cell r="H317" t="str">
            <v>Tarn</v>
          </cell>
          <cell r="I317">
            <v>81</v>
          </cell>
          <cell r="J317" t="str">
            <v>VABRE</v>
          </cell>
          <cell r="K317">
            <v>81305</v>
          </cell>
          <cell r="L317">
            <v>349</v>
          </cell>
          <cell r="M317" t="str">
            <v>GIJOU</v>
          </cell>
          <cell r="N317" t="str">
            <v>P3</v>
          </cell>
          <cell r="O317" t="str">
            <v>Le Gijou à l'aval de Vabre</v>
          </cell>
          <cell r="P317">
            <v>652896.3798</v>
          </cell>
          <cell r="Q317">
            <v>6287938.8672</v>
          </cell>
          <cell r="R317">
            <v>652979</v>
          </cell>
          <cell r="S317">
            <v>6287080</v>
          </cell>
          <cell r="T317">
            <v>652962</v>
          </cell>
          <cell r="U317">
            <v>6286908</v>
          </cell>
          <cell r="V317">
            <v>652954</v>
          </cell>
          <cell r="W317">
            <v>6287002</v>
          </cell>
          <cell r="X317" t="str">
            <v>oui</v>
          </cell>
          <cell r="Y317" t="str">
            <v>oui</v>
          </cell>
        </row>
        <row r="318">
          <cell r="A318" t="str">
            <v>05139330</v>
          </cell>
          <cell r="B318">
            <v>2015</v>
          </cell>
          <cell r="C318" t="str">
            <v>AEAG</v>
          </cell>
          <cell r="D318" t="str">
            <v>Bassin du Tarn</v>
          </cell>
          <cell r="E318" t="str">
            <v>RCS</v>
          </cell>
          <cell r="F318" t="str">
            <v>RCS</v>
          </cell>
          <cell r="G318" t="str">
            <v>MP</v>
          </cell>
          <cell r="H318" t="str">
            <v>Tarn</v>
          </cell>
          <cell r="I318">
            <v>81</v>
          </cell>
          <cell r="J318" t="str">
            <v>LACAZE</v>
          </cell>
          <cell r="K318">
            <v>81125</v>
          </cell>
          <cell r="L318">
            <v>481</v>
          </cell>
          <cell r="M318" t="str">
            <v>GIJOU</v>
          </cell>
          <cell r="N318" t="str">
            <v>TP3</v>
          </cell>
          <cell r="O318" t="str">
            <v>Le Gijou en amont de Lacaze</v>
          </cell>
          <cell r="P318">
            <v>662494.47</v>
          </cell>
          <cell r="Q318">
            <v>6292711.1778</v>
          </cell>
          <cell r="R318">
            <v>662483</v>
          </cell>
          <cell r="S318">
            <v>6292728</v>
          </cell>
          <cell r="T318">
            <v>662406</v>
          </cell>
          <cell r="U318">
            <v>6292766</v>
          </cell>
          <cell r="V318">
            <v>662492</v>
          </cell>
          <cell r="W318">
            <v>6292725</v>
          </cell>
          <cell r="X318" t="str">
            <v>oui</v>
          </cell>
          <cell r="Y318" t="str">
            <v>oui</v>
          </cell>
        </row>
        <row r="319">
          <cell r="A319" t="str">
            <v>05139350</v>
          </cell>
          <cell r="B319">
            <v>2015</v>
          </cell>
          <cell r="C319" t="str">
            <v>AEAG</v>
          </cell>
          <cell r="D319" t="str">
            <v>Bassin du Tarn</v>
          </cell>
          <cell r="E319" t="str">
            <v>RCA</v>
          </cell>
          <cell r="F319" t="str">
            <v>RCA</v>
          </cell>
          <cell r="G319" t="str">
            <v>MP</v>
          </cell>
          <cell r="H319" t="str">
            <v>Tarn</v>
          </cell>
          <cell r="I319">
            <v>81</v>
          </cell>
          <cell r="J319" t="str">
            <v>LACAUNE</v>
          </cell>
          <cell r="K319">
            <v>81124</v>
          </cell>
          <cell r="L319">
            <v>720</v>
          </cell>
          <cell r="M319" t="str">
            <v>GIJOU</v>
          </cell>
          <cell r="N319" t="str">
            <v>TP3</v>
          </cell>
          <cell r="O319" t="str">
            <v>Le Gijou à l'aval de Lacaune</v>
          </cell>
          <cell r="P319">
            <v>672003.4272</v>
          </cell>
          <cell r="Q319">
            <v>6290902.0716</v>
          </cell>
          <cell r="V319">
            <v>672007</v>
          </cell>
          <cell r="W319">
            <v>6290928</v>
          </cell>
          <cell r="Y319" t="str">
            <v>oui</v>
          </cell>
        </row>
        <row r="320">
          <cell r="A320" t="str">
            <v>05139390</v>
          </cell>
          <cell r="B320">
            <v>2015</v>
          </cell>
          <cell r="C320" t="str">
            <v>AEAG</v>
          </cell>
          <cell r="D320" t="str">
            <v>Bassin du Tarn</v>
          </cell>
          <cell r="E320" t="str">
            <v>RCS</v>
          </cell>
          <cell r="F320" t="str">
            <v>RCS</v>
          </cell>
          <cell r="G320" t="str">
            <v>MP</v>
          </cell>
          <cell r="H320" t="str">
            <v>Tarn</v>
          </cell>
          <cell r="I320">
            <v>81</v>
          </cell>
          <cell r="J320" t="str">
            <v>VABRE</v>
          </cell>
          <cell r="K320">
            <v>81305</v>
          </cell>
          <cell r="L320">
            <v>408</v>
          </cell>
          <cell r="M320" t="str">
            <v>BERTOU</v>
          </cell>
          <cell r="N320" t="str">
            <v>TP3</v>
          </cell>
          <cell r="O320" t="str">
            <v>Le Bertou en amont de Vabre</v>
          </cell>
          <cell r="P320">
            <v>656380.3818</v>
          </cell>
          <cell r="Q320">
            <v>6289436.1054</v>
          </cell>
          <cell r="R320">
            <v>656275</v>
          </cell>
          <cell r="S320">
            <v>6289270</v>
          </cell>
          <cell r="T320">
            <v>656256</v>
          </cell>
          <cell r="U320">
            <v>6289358</v>
          </cell>
          <cell r="V320">
            <v>656237</v>
          </cell>
          <cell r="W320">
            <v>6289350</v>
          </cell>
          <cell r="X320" t="str">
            <v>oui</v>
          </cell>
          <cell r="Y320" t="str">
            <v>oui</v>
          </cell>
        </row>
        <row r="321">
          <cell r="A321" t="str">
            <v>05140000</v>
          </cell>
          <cell r="B321">
            <v>2015</v>
          </cell>
          <cell r="C321" t="str">
            <v>AEAG</v>
          </cell>
          <cell r="D321" t="str">
            <v>Bassin du Tarn</v>
          </cell>
          <cell r="E321" t="str">
            <v>RCS</v>
          </cell>
          <cell r="F321" t="str">
            <v>RCS</v>
          </cell>
          <cell r="G321" t="str">
            <v>MP</v>
          </cell>
          <cell r="H321" t="str">
            <v>Tarn</v>
          </cell>
          <cell r="I321">
            <v>81</v>
          </cell>
          <cell r="J321" t="str">
            <v>BEZ</v>
          </cell>
          <cell r="K321">
            <v>81031</v>
          </cell>
          <cell r="L321">
            <v>475</v>
          </cell>
          <cell r="M321" t="str">
            <v>AGOUT</v>
          </cell>
          <cell r="N321" t="str">
            <v>M3/8</v>
          </cell>
          <cell r="O321" t="str">
            <v>L'Agout à St-Agnan</v>
          </cell>
          <cell r="P321">
            <v>658047.1944</v>
          </cell>
          <cell r="Q321">
            <v>6282374.3988</v>
          </cell>
          <cell r="R321">
            <v>658262</v>
          </cell>
          <cell r="S321">
            <v>6282461</v>
          </cell>
          <cell r="T321">
            <v>658040</v>
          </cell>
          <cell r="U321">
            <v>6282397</v>
          </cell>
          <cell r="V321">
            <v>658068</v>
          </cell>
          <cell r="W321">
            <v>6282391</v>
          </cell>
          <cell r="X321" t="str">
            <v>oui</v>
          </cell>
          <cell r="Y321" t="str">
            <v>oui</v>
          </cell>
        </row>
        <row r="322">
          <cell r="A322" t="str">
            <v>05140050</v>
          </cell>
          <cell r="B322">
            <v>2015</v>
          </cell>
          <cell r="C322" t="str">
            <v>AEAG</v>
          </cell>
          <cell r="D322" t="str">
            <v>Bassin du Tarn</v>
          </cell>
          <cell r="E322" t="str">
            <v>RRP</v>
          </cell>
          <cell r="F322" t="str">
            <v>RRP</v>
          </cell>
          <cell r="G322" t="str">
            <v>MP</v>
          </cell>
          <cell r="H322" t="str">
            <v>Tarn</v>
          </cell>
          <cell r="I322">
            <v>81</v>
          </cell>
          <cell r="J322" t="str">
            <v>MARGNÈS</v>
          </cell>
          <cell r="K322">
            <v>81153</v>
          </cell>
          <cell r="L322">
            <v>828</v>
          </cell>
          <cell r="M322" t="str">
            <v>TINE</v>
          </cell>
          <cell r="N322" t="str">
            <v>TP3</v>
          </cell>
          <cell r="O322" t="str">
            <v>La Tine à Le Margnes</v>
          </cell>
          <cell r="P322">
            <v>668092.269</v>
          </cell>
          <cell r="Q322">
            <v>6282445.8636</v>
          </cell>
          <cell r="R322">
            <v>668108</v>
          </cell>
          <cell r="S322">
            <v>6282467</v>
          </cell>
          <cell r="T322">
            <v>667992</v>
          </cell>
          <cell r="U322">
            <v>6282461</v>
          </cell>
          <cell r="V322">
            <v>668010</v>
          </cell>
          <cell r="W322">
            <v>6282465</v>
          </cell>
          <cell r="X322" t="str">
            <v>oui</v>
          </cell>
          <cell r="Y322" t="str">
            <v>oui</v>
          </cell>
        </row>
        <row r="323">
          <cell r="A323" t="str">
            <v>05140065</v>
          </cell>
          <cell r="B323">
            <v>2015</v>
          </cell>
          <cell r="C323" t="str">
            <v>AEAG</v>
          </cell>
          <cell r="D323" t="str">
            <v>Bassin du Tarn</v>
          </cell>
          <cell r="E323" t="str">
            <v>RCA</v>
          </cell>
          <cell r="F323" t="str">
            <v>RCA</v>
          </cell>
          <cell r="G323" t="str">
            <v>LR</v>
          </cell>
          <cell r="H323" t="str">
            <v>Herault</v>
          </cell>
          <cell r="I323">
            <v>34</v>
          </cell>
          <cell r="J323" t="str">
            <v>SALVETAT SUR AGOUT</v>
          </cell>
          <cell r="K323">
            <v>34293</v>
          </cell>
          <cell r="L323">
            <v>669</v>
          </cell>
          <cell r="M323" t="str">
            <v>VEBRE</v>
          </cell>
          <cell r="N323" t="str">
            <v>PTP8</v>
          </cell>
          <cell r="O323" t="str">
            <v>La Vèbre au niveau de La Salvetat sur Agout</v>
          </cell>
          <cell r="P323">
            <v>675948.6</v>
          </cell>
          <cell r="Q323">
            <v>6279113.8</v>
          </cell>
          <cell r="R323">
            <v>676063</v>
          </cell>
          <cell r="S323">
            <v>6279278</v>
          </cell>
          <cell r="T323">
            <v>676011</v>
          </cell>
          <cell r="U323">
            <v>6279134</v>
          </cell>
          <cell r="V323">
            <v>676001</v>
          </cell>
          <cell r="W323">
            <v>6279117</v>
          </cell>
          <cell r="X323" t="str">
            <v>oui</v>
          </cell>
          <cell r="Y323" t="str">
            <v>oui</v>
          </cell>
        </row>
        <row r="324">
          <cell r="A324" t="str">
            <v>05140070</v>
          </cell>
          <cell r="B324">
            <v>2015</v>
          </cell>
          <cell r="C324" t="str">
            <v>AEAG</v>
          </cell>
          <cell r="D324" t="str">
            <v>Bassin du Tarn</v>
          </cell>
          <cell r="E324" t="str">
            <v>RCA</v>
          </cell>
          <cell r="F324" t="str">
            <v>RCA</v>
          </cell>
          <cell r="G324" t="str">
            <v>LR</v>
          </cell>
          <cell r="H324" t="str">
            <v>Herault</v>
          </cell>
          <cell r="I324">
            <v>34</v>
          </cell>
          <cell r="J324" t="str">
            <v>SALVETAT SUR AGOUT</v>
          </cell>
          <cell r="K324">
            <v>34293</v>
          </cell>
          <cell r="L324">
            <v>693</v>
          </cell>
          <cell r="M324" t="str">
            <v>RIEUFRECH</v>
          </cell>
          <cell r="N324" t="str">
            <v>TP3</v>
          </cell>
          <cell r="O324" t="str">
            <v>Le Rieufrech au niveau de Salvetat sur Agout</v>
          </cell>
          <cell r="P324">
            <v>676561.5</v>
          </cell>
          <cell r="Q324">
            <v>6280307.03</v>
          </cell>
          <cell r="R324">
            <v>676628</v>
          </cell>
          <cell r="S324">
            <v>6280305</v>
          </cell>
          <cell r="T324">
            <v>676616</v>
          </cell>
          <cell r="U324">
            <v>6280255</v>
          </cell>
          <cell r="V324">
            <v>676629</v>
          </cell>
          <cell r="W324">
            <v>6280307</v>
          </cell>
          <cell r="X324" t="str">
            <v>oui</v>
          </cell>
          <cell r="Y324" t="str">
            <v>oui</v>
          </cell>
        </row>
        <row r="325">
          <cell r="A325" t="str">
            <v>05140150</v>
          </cell>
          <cell r="B325">
            <v>2015</v>
          </cell>
          <cell r="C325" t="str">
            <v>AEAG</v>
          </cell>
          <cell r="D325" t="str">
            <v>Bassin du Tarn</v>
          </cell>
          <cell r="E325" t="str">
            <v>RCS</v>
          </cell>
          <cell r="F325" t="str">
            <v>RCS</v>
          </cell>
          <cell r="G325" t="str">
            <v>LR</v>
          </cell>
          <cell r="H325" t="str">
            <v>Herault</v>
          </cell>
          <cell r="I325">
            <v>34</v>
          </cell>
          <cell r="J325" t="str">
            <v>SALVETAT SUR AGOUT</v>
          </cell>
          <cell r="K325">
            <v>34293</v>
          </cell>
          <cell r="L325">
            <v>670</v>
          </cell>
          <cell r="M325" t="str">
            <v>AGOUT</v>
          </cell>
          <cell r="N325" t="str">
            <v>PTP8</v>
          </cell>
          <cell r="O325" t="str">
            <v>L'Agout en aval de La Salvetat-sur-Agout</v>
          </cell>
          <cell r="P325">
            <v>675638.6676</v>
          </cell>
          <cell r="Q325">
            <v>6278672.271</v>
          </cell>
          <cell r="R325">
            <v>675925</v>
          </cell>
          <cell r="S325">
            <v>6278575</v>
          </cell>
          <cell r="T325">
            <v>675726</v>
          </cell>
          <cell r="U325">
            <v>6278650</v>
          </cell>
          <cell r="V325">
            <v>675962</v>
          </cell>
          <cell r="W325">
            <v>6278565</v>
          </cell>
          <cell r="X325" t="str">
            <v>oui</v>
          </cell>
          <cell r="Y325" t="str">
            <v>oui</v>
          </cell>
        </row>
        <row r="326">
          <cell r="A326" t="str">
            <v>05140200</v>
          </cell>
          <cell r="B326">
            <v>2015</v>
          </cell>
          <cell r="C326" t="str">
            <v>AEAG</v>
          </cell>
          <cell r="D326" t="str">
            <v>Bassin du Tarn</v>
          </cell>
          <cell r="E326" t="str">
            <v>RCS</v>
          </cell>
          <cell r="F326" t="str">
            <v>RCS</v>
          </cell>
          <cell r="G326" t="str">
            <v>MP</v>
          </cell>
          <cell r="H326" t="str">
            <v>Tarn</v>
          </cell>
          <cell r="I326">
            <v>81</v>
          </cell>
          <cell r="J326" t="str">
            <v>LACAUNE</v>
          </cell>
          <cell r="K326">
            <v>81124</v>
          </cell>
          <cell r="L326">
            <v>826</v>
          </cell>
          <cell r="M326" t="str">
            <v>CAUNAISE</v>
          </cell>
          <cell r="N326" t="str">
            <v>TP3</v>
          </cell>
          <cell r="O326" t="str">
            <v>La Caunaise en aval de Lacaune</v>
          </cell>
          <cell r="P326">
            <v>681023.307</v>
          </cell>
          <cell r="Q326">
            <v>6289282.8774</v>
          </cell>
          <cell r="R326">
            <v>680875</v>
          </cell>
          <cell r="S326">
            <v>6289315</v>
          </cell>
          <cell r="T326">
            <v>680982</v>
          </cell>
          <cell r="U326">
            <v>6289301</v>
          </cell>
          <cell r="V326">
            <v>681036</v>
          </cell>
          <cell r="W326">
            <v>6289292</v>
          </cell>
          <cell r="X326" t="str">
            <v>oui</v>
          </cell>
          <cell r="Y326" t="str">
            <v>oui</v>
          </cell>
        </row>
        <row r="327">
          <cell r="A327" t="str">
            <v>05140500</v>
          </cell>
          <cell r="B327">
            <v>2015</v>
          </cell>
          <cell r="C327" t="str">
            <v>AEAG</v>
          </cell>
          <cell r="D327" t="str">
            <v>Bassin du Tarn</v>
          </cell>
          <cell r="E327" t="str">
            <v>RCS</v>
          </cell>
          <cell r="F327" t="str">
            <v>RCS</v>
          </cell>
          <cell r="G327" t="str">
            <v>MP</v>
          </cell>
          <cell r="H327" t="str">
            <v>Tarn</v>
          </cell>
          <cell r="I327">
            <v>81</v>
          </cell>
          <cell r="J327" t="str">
            <v>MURAT SUR VÈBRE</v>
          </cell>
          <cell r="K327">
            <v>81192</v>
          </cell>
          <cell r="L327">
            <v>779</v>
          </cell>
          <cell r="M327" t="str">
            <v>VEBRE</v>
          </cell>
          <cell r="N327" t="str">
            <v>PTP8</v>
          </cell>
          <cell r="O327" t="str">
            <v>La Vèbre en amont du lac de Laouzas</v>
          </cell>
          <cell r="P327">
            <v>684046.0056</v>
          </cell>
          <cell r="Q327">
            <v>6284636.2524</v>
          </cell>
          <cell r="R327">
            <v>684052</v>
          </cell>
          <cell r="S327">
            <v>6284796</v>
          </cell>
          <cell r="T327">
            <v>684025</v>
          </cell>
          <cell r="U327">
            <v>6284691</v>
          </cell>
          <cell r="V327">
            <v>684053</v>
          </cell>
          <cell r="W327">
            <v>6284797</v>
          </cell>
          <cell r="X327" t="str">
            <v>oui</v>
          </cell>
          <cell r="Y327" t="str">
            <v>oui</v>
          </cell>
        </row>
        <row r="328">
          <cell r="A328" t="str">
            <v>05141000</v>
          </cell>
          <cell r="B328">
            <v>2015</v>
          </cell>
          <cell r="C328" t="str">
            <v>AEAG</v>
          </cell>
          <cell r="D328" t="str">
            <v>Bassin du Tarn</v>
          </cell>
          <cell r="E328" t="str">
            <v>RCS</v>
          </cell>
          <cell r="F328" t="str">
            <v>RCS</v>
          </cell>
          <cell r="G328" t="str">
            <v>MP</v>
          </cell>
          <cell r="H328" t="str">
            <v>Tarn</v>
          </cell>
          <cell r="I328">
            <v>81</v>
          </cell>
          <cell r="J328" t="str">
            <v>COUFOULEUX</v>
          </cell>
          <cell r="K328">
            <v>81070</v>
          </cell>
          <cell r="L328">
            <v>96</v>
          </cell>
          <cell r="M328" t="str">
            <v>TARN</v>
          </cell>
          <cell r="N328" t="str">
            <v>G14/3</v>
          </cell>
          <cell r="O328" t="str">
            <v>Le Tarn en aval de Rabastens</v>
          </cell>
          <cell r="P328">
            <v>594866.097</v>
          </cell>
          <cell r="Q328">
            <v>6300536.7018</v>
          </cell>
          <cell r="R328">
            <v>596740</v>
          </cell>
          <cell r="S328">
            <v>6302298</v>
          </cell>
          <cell r="T328">
            <v>596490</v>
          </cell>
          <cell r="U328">
            <v>6302173</v>
          </cell>
          <cell r="Y328" t="str">
            <v>oui</v>
          </cell>
        </row>
        <row r="329">
          <cell r="A329" t="str">
            <v>05142100</v>
          </cell>
          <cell r="B329">
            <v>2015</v>
          </cell>
          <cell r="C329" t="str">
            <v>AEAG</v>
          </cell>
          <cell r="D329" t="str">
            <v>Bassin du Tarn</v>
          </cell>
          <cell r="E329" t="str">
            <v>RCS</v>
          </cell>
          <cell r="F329" t="str">
            <v>RCS</v>
          </cell>
          <cell r="G329" t="str">
            <v>MP</v>
          </cell>
          <cell r="H329" t="str">
            <v>Tarn</v>
          </cell>
          <cell r="I329">
            <v>81</v>
          </cell>
          <cell r="J329" t="str">
            <v>ALBI</v>
          </cell>
          <cell r="K329">
            <v>81004</v>
          </cell>
          <cell r="L329">
            <v>139</v>
          </cell>
          <cell r="M329" t="str">
            <v>TARN</v>
          </cell>
          <cell r="N329" t="str">
            <v>G14/3</v>
          </cell>
          <cell r="O329" t="str">
            <v>Le Tarn à l'aval d'Albi</v>
          </cell>
          <cell r="P329">
            <v>629763.6348</v>
          </cell>
          <cell r="Q329">
            <v>6316922.2548</v>
          </cell>
          <cell r="V329">
            <v>629867</v>
          </cell>
          <cell r="W329">
            <v>6316854</v>
          </cell>
          <cell r="Y329" t="str">
            <v>oui</v>
          </cell>
        </row>
        <row r="330">
          <cell r="A330" t="str">
            <v>05142200</v>
          </cell>
          <cell r="B330">
            <v>2015</v>
          </cell>
          <cell r="C330" t="str">
            <v>AEAG</v>
          </cell>
          <cell r="D330" t="str">
            <v>Bassin du Tarn</v>
          </cell>
          <cell r="E330" t="str">
            <v>RCA</v>
          </cell>
          <cell r="F330" t="str">
            <v>RCA</v>
          </cell>
          <cell r="G330" t="str">
            <v>MP</v>
          </cell>
          <cell r="H330" t="str">
            <v>Tarn</v>
          </cell>
          <cell r="I330">
            <v>81</v>
          </cell>
          <cell r="J330" t="str">
            <v>SAINT JUÉRY</v>
          </cell>
          <cell r="K330">
            <v>81257</v>
          </cell>
          <cell r="L330">
            <v>167</v>
          </cell>
          <cell r="M330" t="str">
            <v>RUISSEAU DE PONTESIE</v>
          </cell>
          <cell r="N330" t="str">
            <v>TP14</v>
          </cell>
          <cell r="O330" t="str">
            <v>Le ruisseau de la Pontésié à Saint Juery</v>
          </cell>
          <cell r="P330">
            <v>635417.01306</v>
          </cell>
          <cell r="Q330">
            <v>6316644.0468</v>
          </cell>
          <cell r="R330">
            <v>635576</v>
          </cell>
          <cell r="S330">
            <v>6316634</v>
          </cell>
          <cell r="T330">
            <v>635519</v>
          </cell>
          <cell r="U330">
            <v>6316633</v>
          </cell>
          <cell r="V330">
            <v>635518</v>
          </cell>
          <cell r="W330">
            <v>6316632</v>
          </cell>
          <cell r="X330" t="str">
            <v>oui</v>
          </cell>
          <cell r="Y330" t="str">
            <v>oui</v>
          </cell>
        </row>
        <row r="331">
          <cell r="A331" t="str">
            <v>05142500</v>
          </cell>
          <cell r="B331">
            <v>2015</v>
          </cell>
          <cell r="C331" t="str">
            <v>AEAG</v>
          </cell>
          <cell r="D331" t="str">
            <v>Bassin du Tarn</v>
          </cell>
          <cell r="E331" t="str">
            <v>RCO</v>
          </cell>
          <cell r="F331" t="str">
            <v>RCO</v>
          </cell>
          <cell r="G331" t="str">
            <v>MP</v>
          </cell>
          <cell r="H331" t="str">
            <v>Tarn</v>
          </cell>
          <cell r="I331">
            <v>81</v>
          </cell>
          <cell r="J331" t="str">
            <v>AMBIALET</v>
          </cell>
          <cell r="K331">
            <v>81010</v>
          </cell>
          <cell r="L331">
            <v>191</v>
          </cell>
          <cell r="M331" t="str">
            <v>TARN</v>
          </cell>
          <cell r="N331" t="str">
            <v>G3/19-8</v>
          </cell>
          <cell r="O331" t="str">
            <v>Le Tarn à Ambialet</v>
          </cell>
          <cell r="P331">
            <v>650008.8066</v>
          </cell>
          <cell r="Q331">
            <v>6316441.7058</v>
          </cell>
          <cell r="V331">
            <v>649587</v>
          </cell>
          <cell r="W331">
            <v>6316330</v>
          </cell>
          <cell r="Y331" t="str">
            <v>oui</v>
          </cell>
        </row>
        <row r="332">
          <cell r="A332" t="str">
            <v>05142520</v>
          </cell>
          <cell r="B332">
            <v>2015</v>
          </cell>
          <cell r="C332" t="str">
            <v>AEAG</v>
          </cell>
          <cell r="D332" t="str">
            <v>Bassin du Tarn</v>
          </cell>
          <cell r="E332" t="str">
            <v>RCA</v>
          </cell>
          <cell r="F332" t="str">
            <v>RCA</v>
          </cell>
          <cell r="G332" t="str">
            <v>MP</v>
          </cell>
          <cell r="H332" t="str">
            <v>Tarn</v>
          </cell>
          <cell r="I332">
            <v>81</v>
          </cell>
          <cell r="J332" t="str">
            <v>COURRIS</v>
          </cell>
          <cell r="K332">
            <v>81071</v>
          </cell>
          <cell r="L332">
            <v>209</v>
          </cell>
          <cell r="M332" t="str">
            <v>R. BRONCARIE</v>
          </cell>
          <cell r="N332" t="str">
            <v>TP3</v>
          </cell>
          <cell r="O332" t="str">
            <v>Le Ruisseau de la Broncarié au niveau d'Ambialet</v>
          </cell>
          <cell r="P332">
            <v>650712.62</v>
          </cell>
          <cell r="Q332">
            <v>6318611.01</v>
          </cell>
          <cell r="R332">
            <v>650692</v>
          </cell>
          <cell r="S332">
            <v>6318600</v>
          </cell>
          <cell r="T332">
            <v>650745</v>
          </cell>
          <cell r="U332">
            <v>6318557</v>
          </cell>
          <cell r="V332">
            <v>650702</v>
          </cell>
          <cell r="W332">
            <v>6318589</v>
          </cell>
          <cell r="X332" t="str">
            <v>oui</v>
          </cell>
          <cell r="Y332" t="str">
            <v>oui</v>
          </cell>
        </row>
        <row r="333">
          <cell r="A333" t="str">
            <v>05142600</v>
          </cell>
          <cell r="B333">
            <v>2015</v>
          </cell>
          <cell r="C333" t="str">
            <v>AEAG</v>
          </cell>
          <cell r="D333" t="str">
            <v>Bassin du Tarn</v>
          </cell>
          <cell r="E333" t="str">
            <v>RRP</v>
          </cell>
          <cell r="F333" t="str">
            <v>RRP</v>
          </cell>
          <cell r="G333" t="str">
            <v>MP</v>
          </cell>
          <cell r="H333" t="str">
            <v>Tarn</v>
          </cell>
          <cell r="I333">
            <v>81</v>
          </cell>
          <cell r="J333" t="str">
            <v>COURRIS</v>
          </cell>
          <cell r="K333">
            <v>81071</v>
          </cell>
          <cell r="L333">
            <v>209</v>
          </cell>
          <cell r="M333" t="str">
            <v>TARN</v>
          </cell>
          <cell r="N333" t="str">
            <v>G3/19-8</v>
          </cell>
          <cell r="O333" t="str">
            <v>Le Tarn à Courris</v>
          </cell>
          <cell r="P333">
            <v>652344.5</v>
          </cell>
          <cell r="Q333">
            <v>6316181.1</v>
          </cell>
          <cell r="R333">
            <v>652242</v>
          </cell>
          <cell r="S333">
            <v>6315946</v>
          </cell>
          <cell r="T333">
            <v>652106</v>
          </cell>
          <cell r="U333">
            <v>6315505</v>
          </cell>
          <cell r="V333">
            <v>651385</v>
          </cell>
          <cell r="W333">
            <v>6315620</v>
          </cell>
          <cell r="Y333" t="str">
            <v>oui</v>
          </cell>
        </row>
        <row r="334">
          <cell r="A334" t="str">
            <v>05143000</v>
          </cell>
          <cell r="B334">
            <v>2015</v>
          </cell>
          <cell r="C334" t="str">
            <v>AEAG</v>
          </cell>
          <cell r="D334" t="str">
            <v>Bassin du Tarn</v>
          </cell>
          <cell r="E334" t="str">
            <v>RCS</v>
          </cell>
          <cell r="F334" t="str">
            <v>RCS</v>
          </cell>
          <cell r="G334" t="str">
            <v>MP</v>
          </cell>
          <cell r="H334" t="str">
            <v>Tarn</v>
          </cell>
          <cell r="I334">
            <v>81</v>
          </cell>
          <cell r="J334" t="str">
            <v>CURVALLE</v>
          </cell>
          <cell r="K334">
            <v>81077</v>
          </cell>
          <cell r="L334">
            <v>240</v>
          </cell>
          <cell r="M334" t="str">
            <v>RANCE</v>
          </cell>
          <cell r="N334" t="str">
            <v>P3</v>
          </cell>
          <cell r="O334" t="str">
            <v>Le Rance à Plaisance</v>
          </cell>
          <cell r="P334">
            <v>663418.5366</v>
          </cell>
          <cell r="Q334">
            <v>6314239.233</v>
          </cell>
          <cell r="R334">
            <v>663543</v>
          </cell>
          <cell r="S334">
            <v>6313997</v>
          </cell>
          <cell r="T334">
            <v>663404</v>
          </cell>
          <cell r="U334">
            <v>6314181</v>
          </cell>
          <cell r="V334">
            <v>663411</v>
          </cell>
          <cell r="W334">
            <v>6314146</v>
          </cell>
          <cell r="X334" t="str">
            <v>oui</v>
          </cell>
          <cell r="Y334" t="str">
            <v>oui</v>
          </cell>
        </row>
        <row r="335">
          <cell r="A335" t="str">
            <v>05143120</v>
          </cell>
          <cell r="B335">
            <v>2015</v>
          </cell>
          <cell r="C335" t="str">
            <v>AEAG</v>
          </cell>
          <cell r="D335" t="str">
            <v>Bassin du Tarn</v>
          </cell>
          <cell r="E335" t="str">
            <v>RCA</v>
          </cell>
          <cell r="F335" t="str">
            <v>RCA</v>
          </cell>
          <cell r="G335" t="str">
            <v>MP</v>
          </cell>
          <cell r="H335" t="str">
            <v>Aveyron</v>
          </cell>
          <cell r="I335">
            <v>12</v>
          </cell>
          <cell r="J335" t="str">
            <v>BELMONT SUR RANCE</v>
          </cell>
          <cell r="K335">
            <v>12025</v>
          </cell>
          <cell r="L335">
            <v>420</v>
          </cell>
          <cell r="M335" t="str">
            <v>LIAMOU</v>
          </cell>
          <cell r="N335" t="str">
            <v>P3</v>
          </cell>
          <cell r="O335" t="str">
            <v>Le Liamou au niveau de Belmont sur Rance</v>
          </cell>
          <cell r="P335">
            <v>678418.4</v>
          </cell>
          <cell r="Q335">
            <v>6301026.4</v>
          </cell>
          <cell r="R335">
            <v>678440</v>
          </cell>
          <cell r="S335">
            <v>6301055</v>
          </cell>
          <cell r="T335">
            <v>678478</v>
          </cell>
          <cell r="U335">
            <v>6301142</v>
          </cell>
          <cell r="V335">
            <v>678461</v>
          </cell>
          <cell r="W335">
            <v>6301110</v>
          </cell>
          <cell r="X335" t="str">
            <v>oui</v>
          </cell>
          <cell r="Y335" t="str">
            <v>oui</v>
          </cell>
        </row>
        <row r="336">
          <cell r="A336" t="str">
            <v>05143200</v>
          </cell>
          <cell r="B336">
            <v>2015</v>
          </cell>
          <cell r="C336" t="str">
            <v>AEAG</v>
          </cell>
          <cell r="D336" t="str">
            <v>Bassin du Tarn</v>
          </cell>
          <cell r="E336" t="str">
            <v>RCA</v>
          </cell>
          <cell r="F336" t="str">
            <v>RCA</v>
          </cell>
          <cell r="G336" t="str">
            <v>MP</v>
          </cell>
          <cell r="H336" t="str">
            <v>Aveyron</v>
          </cell>
          <cell r="I336">
            <v>12</v>
          </cell>
          <cell r="J336" t="str">
            <v>MOUNES PROHENCOUX</v>
          </cell>
          <cell r="K336">
            <v>12192</v>
          </cell>
          <cell r="L336">
            <v>471</v>
          </cell>
          <cell r="M336" t="str">
            <v>RANCE</v>
          </cell>
          <cell r="N336" t="str">
            <v>TP3</v>
          </cell>
          <cell r="O336" t="str">
            <v>La Rance en amont de Belmont sur Rance</v>
          </cell>
          <cell r="P336">
            <v>682828.1766</v>
          </cell>
          <cell r="Q336">
            <v>6300881.6166</v>
          </cell>
          <cell r="R336">
            <v>682779</v>
          </cell>
          <cell r="S336">
            <v>6300890</v>
          </cell>
          <cell r="T336">
            <v>682704</v>
          </cell>
          <cell r="U336">
            <v>6300871</v>
          </cell>
          <cell r="V336">
            <v>682769</v>
          </cell>
          <cell r="W336">
            <v>6300904</v>
          </cell>
          <cell r="X336" t="str">
            <v>oui</v>
          </cell>
          <cell r="Y336" t="str">
            <v>oui</v>
          </cell>
        </row>
        <row r="337">
          <cell r="A337" t="str">
            <v>05143990</v>
          </cell>
          <cell r="B337">
            <v>2015</v>
          </cell>
          <cell r="C337" t="str">
            <v>AEAG</v>
          </cell>
          <cell r="D337" t="str">
            <v>Bassin du Tarn</v>
          </cell>
          <cell r="E337" t="str">
            <v>RCO</v>
          </cell>
          <cell r="F337" t="str">
            <v>RCO</v>
          </cell>
          <cell r="G337" t="str">
            <v>MP</v>
          </cell>
          <cell r="H337" t="str">
            <v>Aveyron</v>
          </cell>
          <cell r="I337">
            <v>12</v>
          </cell>
          <cell r="J337" t="str">
            <v>BROUSSE LE CHÂTEAU</v>
          </cell>
          <cell r="K337">
            <v>12038</v>
          </cell>
          <cell r="L337">
            <v>243</v>
          </cell>
          <cell r="M337" t="str">
            <v>ALRANCE</v>
          </cell>
          <cell r="N337" t="str">
            <v>P3</v>
          </cell>
          <cell r="O337" t="str">
            <v>L'Alrance à Brousse Le Chateau</v>
          </cell>
          <cell r="P337">
            <v>670193.0742</v>
          </cell>
          <cell r="Q337">
            <v>6322015.329</v>
          </cell>
          <cell r="R337">
            <v>670330</v>
          </cell>
          <cell r="S337">
            <v>6322083</v>
          </cell>
          <cell r="T337">
            <v>670206</v>
          </cell>
          <cell r="U337">
            <v>6322032</v>
          </cell>
          <cell r="V337">
            <v>670160</v>
          </cell>
          <cell r="W337">
            <v>6322009</v>
          </cell>
          <cell r="X337" t="str">
            <v>oui</v>
          </cell>
          <cell r="Y337" t="str">
            <v>oui</v>
          </cell>
        </row>
        <row r="338">
          <cell r="A338" t="str">
            <v>05144000</v>
          </cell>
          <cell r="B338">
            <v>2015</v>
          </cell>
          <cell r="C338" t="str">
            <v>AEAG</v>
          </cell>
          <cell r="D338" t="str">
            <v>Bassin du Tarn</v>
          </cell>
          <cell r="E338" t="str">
            <v>RCS</v>
          </cell>
          <cell r="F338" t="str">
            <v>RCS</v>
          </cell>
          <cell r="G338" t="str">
            <v>MP</v>
          </cell>
          <cell r="H338" t="str">
            <v>Aveyron</v>
          </cell>
          <cell r="I338">
            <v>12</v>
          </cell>
          <cell r="J338" t="str">
            <v>BROUSSE LE CHÂTEAU</v>
          </cell>
          <cell r="K338">
            <v>12038</v>
          </cell>
          <cell r="L338">
            <v>236</v>
          </cell>
          <cell r="M338" t="str">
            <v>TARN</v>
          </cell>
          <cell r="N338" t="str">
            <v>G3/19-8</v>
          </cell>
          <cell r="O338" t="str">
            <v>Le Tarn à Brousse le Chateau</v>
          </cell>
          <cell r="P338">
            <v>669679.6998</v>
          </cell>
          <cell r="Q338">
            <v>6322144.5054</v>
          </cell>
          <cell r="R338">
            <v>668559</v>
          </cell>
          <cell r="S338">
            <v>6323357</v>
          </cell>
          <cell r="V338">
            <v>669570</v>
          </cell>
          <cell r="W338">
            <v>6322293</v>
          </cell>
          <cell r="Y338" t="str">
            <v>oui</v>
          </cell>
        </row>
        <row r="339">
          <cell r="A339" t="str">
            <v>05144250</v>
          </cell>
          <cell r="B339">
            <v>2015</v>
          </cell>
          <cell r="C339" t="str">
            <v>AEAG</v>
          </cell>
          <cell r="D339" t="str">
            <v>Bassin du Tarn</v>
          </cell>
          <cell r="E339" t="str">
            <v>RCO</v>
          </cell>
          <cell r="F339" t="str">
            <v>RCO</v>
          </cell>
          <cell r="G339" t="str">
            <v>MP</v>
          </cell>
          <cell r="H339" t="str">
            <v>Aveyron</v>
          </cell>
          <cell r="I339">
            <v>12</v>
          </cell>
          <cell r="J339" t="str">
            <v>ALRANCE</v>
          </cell>
          <cell r="K339">
            <v>12006</v>
          </cell>
          <cell r="L339">
            <v>734</v>
          </cell>
          <cell r="M339" t="str">
            <v>ALRANCE</v>
          </cell>
          <cell r="N339" t="str">
            <v>TP3</v>
          </cell>
          <cell r="O339" t="str">
            <v>L'Alrance à Alrance</v>
          </cell>
          <cell r="P339">
            <v>674205.915</v>
          </cell>
          <cell r="Q339">
            <v>6336592.1316</v>
          </cell>
          <cell r="R339">
            <v>674161</v>
          </cell>
          <cell r="S339">
            <v>6336675</v>
          </cell>
          <cell r="T339">
            <v>674198</v>
          </cell>
          <cell r="U339">
            <v>6336617</v>
          </cell>
          <cell r="V339">
            <v>674208</v>
          </cell>
          <cell r="W339">
            <v>6336618</v>
          </cell>
          <cell r="X339" t="str">
            <v>oui</v>
          </cell>
          <cell r="Y339" t="str">
            <v>oui</v>
          </cell>
        </row>
        <row r="340">
          <cell r="A340" t="str">
            <v>05144300</v>
          </cell>
          <cell r="B340">
            <v>2015</v>
          </cell>
          <cell r="C340" t="str">
            <v>AEAG</v>
          </cell>
          <cell r="D340" t="str">
            <v>Bassin du Tarn</v>
          </cell>
          <cell r="E340" t="str">
            <v>RCA</v>
          </cell>
          <cell r="F340" t="str">
            <v>RCA</v>
          </cell>
          <cell r="G340" t="str">
            <v>MP</v>
          </cell>
          <cell r="H340" t="str">
            <v>Aveyron</v>
          </cell>
          <cell r="I340">
            <v>12</v>
          </cell>
          <cell r="J340" t="str">
            <v>AYSSÈNES</v>
          </cell>
          <cell r="K340">
            <v>12017</v>
          </cell>
          <cell r="L340">
            <v>299</v>
          </cell>
          <cell r="M340" t="str">
            <v>COUDOLS</v>
          </cell>
          <cell r="N340" t="str">
            <v>P3</v>
          </cell>
          <cell r="O340" t="str">
            <v>Le Ruisseau de Coudols à Ayssenes</v>
          </cell>
          <cell r="P340">
            <v>682452.1</v>
          </cell>
          <cell r="Q340">
            <v>6329634</v>
          </cell>
          <cell r="R340">
            <v>682584</v>
          </cell>
          <cell r="S340">
            <v>6330640</v>
          </cell>
          <cell r="T340">
            <v>682517</v>
          </cell>
          <cell r="U340">
            <v>6330554</v>
          </cell>
          <cell r="V340">
            <v>682600</v>
          </cell>
          <cell r="W340">
            <v>6330687</v>
          </cell>
          <cell r="X340" t="str">
            <v>oui</v>
          </cell>
          <cell r="Y340" t="str">
            <v>oui</v>
          </cell>
        </row>
        <row r="341">
          <cell r="A341" t="str">
            <v>05144500</v>
          </cell>
          <cell r="B341">
            <v>2015</v>
          </cell>
          <cell r="C341" t="str">
            <v>AEAG</v>
          </cell>
          <cell r="D341" t="str">
            <v>Bassin du Tarn</v>
          </cell>
          <cell r="E341" t="str">
            <v>RCS</v>
          </cell>
          <cell r="F341" t="str">
            <v>RCS</v>
          </cell>
          <cell r="G341" t="str">
            <v>MP</v>
          </cell>
          <cell r="H341" t="str">
            <v>Aveyron</v>
          </cell>
          <cell r="I341">
            <v>12</v>
          </cell>
          <cell r="J341" t="str">
            <v>BROQUIÈS</v>
          </cell>
          <cell r="K341">
            <v>12037</v>
          </cell>
          <cell r="L341">
            <v>251</v>
          </cell>
          <cell r="M341" t="str">
            <v>DOURDOU</v>
          </cell>
          <cell r="N341" t="str">
            <v>M3/8</v>
          </cell>
          <cell r="O341" t="str">
            <v>Le Dourdou en aval de Saint Izaire</v>
          </cell>
          <cell r="P341">
            <v>676049.0322</v>
          </cell>
          <cell r="Q341">
            <v>6321406.6812</v>
          </cell>
          <cell r="R341">
            <v>676048</v>
          </cell>
          <cell r="S341">
            <v>6321458</v>
          </cell>
          <cell r="T341">
            <v>675826</v>
          </cell>
          <cell r="U341">
            <v>6321589</v>
          </cell>
          <cell r="V341">
            <v>676034</v>
          </cell>
          <cell r="W341">
            <v>6321440</v>
          </cell>
          <cell r="X341" t="str">
            <v>oui</v>
          </cell>
          <cell r="Y341" t="str">
            <v>oui</v>
          </cell>
        </row>
        <row r="342">
          <cell r="A342" t="str">
            <v>05144520</v>
          </cell>
          <cell r="B342">
            <v>2015</v>
          </cell>
          <cell r="C342" t="str">
            <v>AEAG</v>
          </cell>
          <cell r="D342" t="str">
            <v>Bassin du Tarn</v>
          </cell>
          <cell r="E342" t="str">
            <v>RCA</v>
          </cell>
          <cell r="F342" t="str">
            <v>RCA</v>
          </cell>
          <cell r="G342" t="str">
            <v>MP</v>
          </cell>
          <cell r="H342" t="str">
            <v>Aveyron</v>
          </cell>
          <cell r="I342">
            <v>12</v>
          </cell>
          <cell r="J342" t="str">
            <v>BROQUIÈS</v>
          </cell>
          <cell r="K342">
            <v>12037</v>
          </cell>
          <cell r="L342">
            <v>258</v>
          </cell>
          <cell r="M342" t="str">
            <v>TARN</v>
          </cell>
          <cell r="N342" t="str">
            <v>M3/19</v>
          </cell>
          <cell r="O342" t="str">
            <v>Le Tarn au niveau de Broquies</v>
          </cell>
          <cell r="P342">
            <v>676449.2</v>
          </cell>
          <cell r="Q342">
            <v>6322484.6</v>
          </cell>
          <cell r="V342">
            <v>676832</v>
          </cell>
          <cell r="W342">
            <v>6323030</v>
          </cell>
          <cell r="Y342" t="str">
            <v>oui</v>
          </cell>
        </row>
        <row r="343">
          <cell r="A343" t="str">
            <v>05145100</v>
          </cell>
          <cell r="B343">
            <v>2015</v>
          </cell>
          <cell r="C343" t="str">
            <v>AEAG</v>
          </cell>
          <cell r="D343" t="str">
            <v>Bassin du Tarn</v>
          </cell>
          <cell r="E343" t="str">
            <v>RCA</v>
          </cell>
          <cell r="F343" t="str">
            <v>RCA</v>
          </cell>
          <cell r="G343" t="str">
            <v>MP</v>
          </cell>
          <cell r="H343" t="str">
            <v>Aveyron</v>
          </cell>
          <cell r="I343">
            <v>12</v>
          </cell>
          <cell r="J343" t="str">
            <v>SAINT AFFRIQUE</v>
          </cell>
          <cell r="K343">
            <v>12208</v>
          </cell>
          <cell r="L343">
            <v>300</v>
          </cell>
          <cell r="M343" t="str">
            <v>SORGUE</v>
          </cell>
          <cell r="N343" t="str">
            <v>P19</v>
          </cell>
          <cell r="O343" t="str">
            <v>La Sorgue à l'aval de St-Affrique</v>
          </cell>
          <cell r="P343">
            <v>687033.6864</v>
          </cell>
          <cell r="Q343">
            <v>6317351.3226</v>
          </cell>
          <cell r="V343">
            <v>687040</v>
          </cell>
          <cell r="W343">
            <v>6317365</v>
          </cell>
          <cell r="Y343" t="str">
            <v>oui</v>
          </cell>
        </row>
        <row r="344">
          <cell r="A344" t="str">
            <v>05145200</v>
          </cell>
          <cell r="B344">
            <v>2015</v>
          </cell>
          <cell r="C344" t="str">
            <v>AEAG</v>
          </cell>
          <cell r="D344" t="str">
            <v>Bassin du Tarn</v>
          </cell>
          <cell r="E344" t="str">
            <v>RCS</v>
          </cell>
          <cell r="F344" t="str">
            <v>RCS</v>
          </cell>
          <cell r="G344" t="str">
            <v>MP</v>
          </cell>
          <cell r="H344" t="str">
            <v>Aveyron</v>
          </cell>
          <cell r="I344">
            <v>12</v>
          </cell>
          <cell r="J344" t="str">
            <v>VABRES L'ABBAYE</v>
          </cell>
          <cell r="K344">
            <v>12286</v>
          </cell>
          <cell r="L344">
            <v>300</v>
          </cell>
          <cell r="M344" t="str">
            <v>DOURDOU</v>
          </cell>
          <cell r="N344" t="str">
            <v>M3/8</v>
          </cell>
          <cell r="O344" t="str">
            <v>Le Dourdou à Vabres l'Abbaye</v>
          </cell>
          <cell r="P344">
            <v>687174.9942</v>
          </cell>
          <cell r="Q344">
            <v>6316925.634</v>
          </cell>
          <cell r="R344">
            <v>687110</v>
          </cell>
          <cell r="S344">
            <v>6316668</v>
          </cell>
          <cell r="T344">
            <v>687179</v>
          </cell>
          <cell r="U344">
            <v>6316966</v>
          </cell>
          <cell r="V344">
            <v>687131</v>
          </cell>
          <cell r="W344">
            <v>6316835</v>
          </cell>
          <cell r="X344" t="str">
            <v>oui</v>
          </cell>
          <cell r="Y344" t="str">
            <v>oui</v>
          </cell>
        </row>
        <row r="345">
          <cell r="A345" t="str">
            <v>05145215</v>
          </cell>
          <cell r="B345">
            <v>2015</v>
          </cell>
          <cell r="C345" t="str">
            <v>AEAG</v>
          </cell>
          <cell r="D345" t="str">
            <v>Bassin du Tarn</v>
          </cell>
          <cell r="E345" t="str">
            <v>RCA</v>
          </cell>
          <cell r="F345" t="str">
            <v>RCA</v>
          </cell>
          <cell r="G345" t="str">
            <v>MP</v>
          </cell>
          <cell r="H345" t="str">
            <v>Aveyron</v>
          </cell>
          <cell r="I345">
            <v>12</v>
          </cell>
          <cell r="J345" t="str">
            <v>MONTLAUR</v>
          </cell>
          <cell r="K345">
            <v>12154</v>
          </cell>
          <cell r="L345">
            <v>341</v>
          </cell>
          <cell r="M345" t="str">
            <v>GRAUZOU</v>
          </cell>
          <cell r="N345" t="str">
            <v>TP3</v>
          </cell>
          <cell r="O345" t="str">
            <v>Le Grauzou au niveau de Montlaur</v>
          </cell>
          <cell r="P345">
            <v>687132.8</v>
          </cell>
          <cell r="Q345">
            <v>6310570.3</v>
          </cell>
          <cell r="R345">
            <v>687123</v>
          </cell>
          <cell r="S345">
            <v>6310573</v>
          </cell>
          <cell r="T345">
            <v>687057</v>
          </cell>
          <cell r="U345">
            <v>6310716</v>
          </cell>
          <cell r="V345">
            <v>687085</v>
          </cell>
          <cell r="W345">
            <v>6310668</v>
          </cell>
          <cell r="X345" t="str">
            <v>oui</v>
          </cell>
          <cell r="Y345" t="str">
            <v>oui</v>
          </cell>
        </row>
        <row r="346">
          <cell r="A346" t="str">
            <v>05145280</v>
          </cell>
          <cell r="B346">
            <v>2015</v>
          </cell>
          <cell r="C346" t="str">
            <v>AEAG</v>
          </cell>
          <cell r="D346" t="str">
            <v>Bassin du Tarn</v>
          </cell>
          <cell r="E346" t="str">
            <v>RCA</v>
          </cell>
          <cell r="F346" t="str">
            <v>RCA</v>
          </cell>
          <cell r="G346" t="str">
            <v>MP</v>
          </cell>
          <cell r="H346" t="str">
            <v>Aveyron</v>
          </cell>
          <cell r="I346">
            <v>12</v>
          </cell>
          <cell r="J346" t="str">
            <v>FAYET</v>
          </cell>
          <cell r="K346">
            <v>12099</v>
          </cell>
          <cell r="L346">
            <v>443</v>
          </cell>
          <cell r="M346" t="str">
            <v>NUEJOULS</v>
          </cell>
          <cell r="N346" t="str">
            <v>PTP8</v>
          </cell>
          <cell r="O346" t="str">
            <v>Le Nuéjouls à Fayet</v>
          </cell>
          <cell r="P346">
            <v>698895.267</v>
          </cell>
          <cell r="Q346">
            <v>6300031.1052</v>
          </cell>
          <cell r="R346">
            <v>699098</v>
          </cell>
          <cell r="S346">
            <v>6300159</v>
          </cell>
          <cell r="T346">
            <v>698994</v>
          </cell>
          <cell r="U346">
            <v>6300084</v>
          </cell>
          <cell r="V346">
            <v>698995</v>
          </cell>
          <cell r="W346">
            <v>6300084</v>
          </cell>
          <cell r="X346" t="str">
            <v>oui</v>
          </cell>
          <cell r="Y346" t="str">
            <v>oui</v>
          </cell>
        </row>
        <row r="347">
          <cell r="A347" t="str">
            <v>05145300</v>
          </cell>
          <cell r="B347">
            <v>2015</v>
          </cell>
          <cell r="C347" t="str">
            <v>AEAG</v>
          </cell>
          <cell r="D347" t="str">
            <v>Bassin du Tarn</v>
          </cell>
          <cell r="E347" t="str">
            <v>RCS</v>
          </cell>
          <cell r="F347" t="str">
            <v>RCS</v>
          </cell>
          <cell r="G347" t="str">
            <v>MP</v>
          </cell>
          <cell r="H347" t="str">
            <v>Aveyron</v>
          </cell>
          <cell r="I347">
            <v>12</v>
          </cell>
          <cell r="J347" t="str">
            <v>BRUSQUE</v>
          </cell>
          <cell r="K347">
            <v>12039</v>
          </cell>
          <cell r="L347">
            <v>431</v>
          </cell>
          <cell r="M347" t="str">
            <v>DOURDOU</v>
          </cell>
          <cell r="N347" t="str">
            <v>GM8</v>
          </cell>
          <cell r="O347" t="str">
            <v>Le Dourdou en aval de Brusque</v>
          </cell>
          <cell r="P347">
            <v>695010.7986</v>
          </cell>
          <cell r="Q347">
            <v>6298891.9938</v>
          </cell>
          <cell r="R347">
            <v>694855</v>
          </cell>
          <cell r="S347">
            <v>6298716</v>
          </cell>
          <cell r="T347">
            <v>694965</v>
          </cell>
          <cell r="U347">
            <v>6298836</v>
          </cell>
          <cell r="V347">
            <v>694960</v>
          </cell>
          <cell r="W347">
            <v>6298823</v>
          </cell>
          <cell r="X347" t="str">
            <v>oui</v>
          </cell>
          <cell r="Y347" t="str">
            <v>oui</v>
          </cell>
        </row>
        <row r="348">
          <cell r="A348" t="str">
            <v>05145410</v>
          </cell>
          <cell r="B348">
            <v>2015</v>
          </cell>
          <cell r="C348" t="str">
            <v>AEAG</v>
          </cell>
          <cell r="D348" t="str">
            <v>Bassin du Tarn</v>
          </cell>
          <cell r="E348" t="str">
            <v>RRP</v>
          </cell>
          <cell r="F348" t="str">
            <v>RRP</v>
          </cell>
          <cell r="G348" t="str">
            <v>MP</v>
          </cell>
          <cell r="H348" t="str">
            <v>Aveyron</v>
          </cell>
          <cell r="I348">
            <v>12</v>
          </cell>
          <cell r="J348" t="str">
            <v>VERSOLS ET LAPEYRE</v>
          </cell>
          <cell r="K348">
            <v>12292</v>
          </cell>
          <cell r="L348">
            <v>409</v>
          </cell>
          <cell r="M348" t="str">
            <v>VERSOLS</v>
          </cell>
          <cell r="N348" t="str">
            <v>P19</v>
          </cell>
          <cell r="O348" t="str">
            <v>Le Versols en amont de Versols</v>
          </cell>
          <cell r="P348">
            <v>696796.8864</v>
          </cell>
          <cell r="Q348">
            <v>6311451.0966</v>
          </cell>
          <cell r="R348">
            <v>696646</v>
          </cell>
          <cell r="S348">
            <v>6311272</v>
          </cell>
          <cell r="T348">
            <v>696607</v>
          </cell>
          <cell r="U348">
            <v>6311224</v>
          </cell>
          <cell r="V348">
            <v>696689</v>
          </cell>
          <cell r="W348">
            <v>6311330</v>
          </cell>
          <cell r="X348" t="str">
            <v>oui</v>
          </cell>
          <cell r="Y348" t="str">
            <v>oui</v>
          </cell>
        </row>
        <row r="349">
          <cell r="A349" t="str">
            <v>05145440</v>
          </cell>
          <cell r="B349">
            <v>2015</v>
          </cell>
          <cell r="C349" t="str">
            <v>AEAG</v>
          </cell>
          <cell r="D349" t="str">
            <v>Bassin du Tarn</v>
          </cell>
          <cell r="E349" t="str">
            <v>RRP</v>
          </cell>
          <cell r="F349" t="str">
            <v>RRP</v>
          </cell>
          <cell r="G349" t="str">
            <v>MP</v>
          </cell>
          <cell r="H349" t="str">
            <v>Aveyron</v>
          </cell>
          <cell r="I349">
            <v>12</v>
          </cell>
          <cell r="J349" t="str">
            <v>SAINT JEAN ET SAINT PAUL</v>
          </cell>
          <cell r="K349">
            <v>12232</v>
          </cell>
          <cell r="L349">
            <v>556</v>
          </cell>
          <cell r="M349" t="str">
            <v>ANNOU</v>
          </cell>
          <cell r="N349" t="str">
            <v>P19</v>
          </cell>
          <cell r="O349" t="str">
            <v>L'Annou à St Jean et St Paul</v>
          </cell>
          <cell r="P349">
            <v>705959.6754</v>
          </cell>
          <cell r="Q349">
            <v>6314553.4872</v>
          </cell>
          <cell r="R349">
            <v>705994</v>
          </cell>
          <cell r="S349">
            <v>6314540</v>
          </cell>
          <cell r="T349">
            <v>705945</v>
          </cell>
          <cell r="U349">
            <v>6314579</v>
          </cell>
          <cell r="V349">
            <v>705735</v>
          </cell>
          <cell r="W349">
            <v>6314640</v>
          </cell>
          <cell r="X349" t="str">
            <v>oui</v>
          </cell>
          <cell r="Y349" t="str">
            <v>oui</v>
          </cell>
        </row>
        <row r="350">
          <cell r="A350" t="str">
            <v>05145600</v>
          </cell>
          <cell r="B350">
            <v>2015</v>
          </cell>
          <cell r="C350" t="str">
            <v>AEAG</v>
          </cell>
          <cell r="D350" t="str">
            <v>Bassin du Tarn</v>
          </cell>
          <cell r="E350" t="str">
            <v>RCS</v>
          </cell>
          <cell r="F350" t="str">
            <v>RCS</v>
          </cell>
          <cell r="G350" t="str">
            <v>MP</v>
          </cell>
          <cell r="H350" t="str">
            <v>Aveyron</v>
          </cell>
          <cell r="I350">
            <v>12</v>
          </cell>
          <cell r="J350" t="str">
            <v>SAINT ROME DE TARN</v>
          </cell>
          <cell r="K350">
            <v>12244</v>
          </cell>
          <cell r="L350">
            <v>350</v>
          </cell>
          <cell r="M350" t="str">
            <v>TARN</v>
          </cell>
          <cell r="O350" t="str">
            <v>Le Tarn à St-Rome du Tarn</v>
          </cell>
          <cell r="P350">
            <v>692166.8256</v>
          </cell>
          <cell r="Q350">
            <v>6328786.4406</v>
          </cell>
          <cell r="V350">
            <v>692116</v>
          </cell>
          <cell r="W350">
            <v>6328786</v>
          </cell>
          <cell r="Y350" t="str">
            <v>oui</v>
          </cell>
        </row>
        <row r="351">
          <cell r="A351" t="str">
            <v>05145650</v>
          </cell>
          <cell r="B351">
            <v>2015</v>
          </cell>
          <cell r="C351" t="str">
            <v>AEAG</v>
          </cell>
          <cell r="D351" t="str">
            <v>Bassin du Tarn</v>
          </cell>
          <cell r="E351" t="str">
            <v>RCO</v>
          </cell>
          <cell r="F351" t="str">
            <v>RCO</v>
          </cell>
          <cell r="G351" t="str">
            <v>MP</v>
          </cell>
          <cell r="H351" t="str">
            <v>Aveyron</v>
          </cell>
          <cell r="I351">
            <v>12</v>
          </cell>
          <cell r="J351" t="str">
            <v>SAINT BEAUZÉLY</v>
          </cell>
          <cell r="K351">
            <v>12213</v>
          </cell>
          <cell r="L351">
            <v>611</v>
          </cell>
          <cell r="M351" t="str">
            <v>MUZE</v>
          </cell>
          <cell r="N351" t="str">
            <v>P3</v>
          </cell>
          <cell r="O351" t="str">
            <v>Le Muze à St Beauzely</v>
          </cell>
          <cell r="P351">
            <v>697239.8988</v>
          </cell>
          <cell r="Q351">
            <v>6341492.202</v>
          </cell>
          <cell r="R351">
            <v>697256</v>
          </cell>
          <cell r="S351">
            <v>6341554</v>
          </cell>
          <cell r="T351">
            <v>697230</v>
          </cell>
          <cell r="U351">
            <v>6341486</v>
          </cell>
          <cell r="V351">
            <v>697224</v>
          </cell>
          <cell r="W351">
            <v>6341467</v>
          </cell>
          <cell r="X351" t="str">
            <v>oui</v>
          </cell>
          <cell r="Y351" t="str">
            <v>oui</v>
          </cell>
        </row>
        <row r="352">
          <cell r="A352" t="str">
            <v>05145700</v>
          </cell>
          <cell r="B352">
            <v>2015</v>
          </cell>
          <cell r="C352" t="str">
            <v>AEAG</v>
          </cell>
          <cell r="D352" t="str">
            <v>Bassin du Tarn</v>
          </cell>
          <cell r="E352" t="str">
            <v>RCS</v>
          </cell>
          <cell r="F352" t="str">
            <v>RCS</v>
          </cell>
          <cell r="G352" t="str">
            <v>MP</v>
          </cell>
          <cell r="H352" t="str">
            <v>Aveyron</v>
          </cell>
          <cell r="I352">
            <v>12</v>
          </cell>
          <cell r="J352" t="str">
            <v>SAINT GEORGES DE LUZENÇON</v>
          </cell>
          <cell r="K352">
            <v>12225</v>
          </cell>
          <cell r="L352">
            <v>380</v>
          </cell>
          <cell r="M352" t="str">
            <v>CERNON</v>
          </cell>
          <cell r="N352" t="str">
            <v>P19</v>
          </cell>
          <cell r="O352" t="str">
            <v>Le Cernon à Saint-Rome de Cernon</v>
          </cell>
          <cell r="P352">
            <v>697167.7866</v>
          </cell>
          <cell r="Q352">
            <v>6326425.7286</v>
          </cell>
          <cell r="R352">
            <v>697039</v>
          </cell>
          <cell r="S352">
            <v>6326375</v>
          </cell>
          <cell r="T352">
            <v>697177</v>
          </cell>
          <cell r="U352">
            <v>6326423</v>
          </cell>
          <cell r="V352">
            <v>697102</v>
          </cell>
          <cell r="W352">
            <v>6326392</v>
          </cell>
          <cell r="X352" t="str">
            <v>oui</v>
          </cell>
          <cell r="Y352" t="str">
            <v>oui</v>
          </cell>
        </row>
        <row r="353">
          <cell r="A353" t="str">
            <v>05145750</v>
          </cell>
          <cell r="B353">
            <v>2015</v>
          </cell>
          <cell r="C353" t="str">
            <v>AEAG</v>
          </cell>
          <cell r="D353" t="str">
            <v>Bassin du Tarn</v>
          </cell>
          <cell r="E353" t="str">
            <v>RCA</v>
          </cell>
          <cell r="F353" t="str">
            <v>RCA</v>
          </cell>
          <cell r="G353" t="str">
            <v>MP</v>
          </cell>
          <cell r="H353" t="str">
            <v>Aveyron</v>
          </cell>
          <cell r="I353">
            <v>12</v>
          </cell>
          <cell r="J353" t="str">
            <v>SAINT ROME DE CERNON</v>
          </cell>
          <cell r="K353">
            <v>12243</v>
          </cell>
          <cell r="L353">
            <v>408</v>
          </cell>
          <cell r="M353" t="str">
            <v>SOULZON</v>
          </cell>
          <cell r="N353" t="str">
            <v>P19</v>
          </cell>
          <cell r="O353" t="str">
            <v>Le Soulzon à l'aval de Roquefort</v>
          </cell>
          <cell r="P353">
            <v>697618.9668</v>
          </cell>
          <cell r="Q353">
            <v>6322231.1706</v>
          </cell>
          <cell r="V353">
            <v>697614</v>
          </cell>
          <cell r="W353">
            <v>6322240</v>
          </cell>
          <cell r="Y353" t="str">
            <v>oui</v>
          </cell>
        </row>
        <row r="354">
          <cell r="A354" t="str">
            <v>05145760</v>
          </cell>
          <cell r="B354">
            <v>2015</v>
          </cell>
          <cell r="C354" t="str">
            <v>AEAG</v>
          </cell>
          <cell r="D354" t="str">
            <v>Bassin du Tarn</v>
          </cell>
          <cell r="E354" t="str">
            <v>RCA</v>
          </cell>
          <cell r="F354" t="str">
            <v>RCA</v>
          </cell>
          <cell r="G354" t="str">
            <v>MP</v>
          </cell>
          <cell r="H354" t="str">
            <v>Aveyron</v>
          </cell>
          <cell r="I354">
            <v>12</v>
          </cell>
          <cell r="J354" t="str">
            <v>SAINT ROME DE CERNON</v>
          </cell>
          <cell r="K354">
            <v>12243</v>
          </cell>
          <cell r="L354">
            <v>430</v>
          </cell>
          <cell r="M354" t="str">
            <v>CERNON</v>
          </cell>
          <cell r="N354" t="str">
            <v>P19</v>
          </cell>
          <cell r="O354" t="str">
            <v>Le Cernon au niveau de St Rome de Cernon</v>
          </cell>
          <cell r="P354">
            <v>699325.8</v>
          </cell>
          <cell r="Q354">
            <v>6322417.5</v>
          </cell>
          <cell r="R354">
            <v>699455</v>
          </cell>
          <cell r="S354">
            <v>6322378</v>
          </cell>
          <cell r="T354">
            <v>699323</v>
          </cell>
          <cell r="U354">
            <v>6322414</v>
          </cell>
          <cell r="V354">
            <v>699440</v>
          </cell>
          <cell r="W354">
            <v>6322391</v>
          </cell>
          <cell r="X354" t="str">
            <v>oui</v>
          </cell>
          <cell r="Y354" t="str">
            <v>oui</v>
          </cell>
        </row>
        <row r="355">
          <cell r="A355" t="str">
            <v>05145900</v>
          </cell>
          <cell r="B355">
            <v>2015</v>
          </cell>
          <cell r="C355" t="str">
            <v>AEAG</v>
          </cell>
          <cell r="D355" t="str">
            <v>Bassin du Tarn</v>
          </cell>
          <cell r="E355" t="str">
            <v>RCA</v>
          </cell>
          <cell r="F355" t="str">
            <v>RCA</v>
          </cell>
          <cell r="G355" t="str">
            <v>MP</v>
          </cell>
          <cell r="H355" t="str">
            <v>Aveyron</v>
          </cell>
          <cell r="I355">
            <v>12</v>
          </cell>
          <cell r="J355" t="str">
            <v>COMPRÉGNAC</v>
          </cell>
          <cell r="K355">
            <v>12072</v>
          </cell>
          <cell r="L355">
            <v>342</v>
          </cell>
          <cell r="M355" t="str">
            <v>TARN</v>
          </cell>
          <cell r="N355" t="str">
            <v>GM19/8</v>
          </cell>
          <cell r="O355" t="str">
            <v>Le Tarn au niveau de Peyre</v>
          </cell>
          <cell r="P355">
            <v>699829.8654</v>
          </cell>
          <cell r="Q355">
            <v>6332205.4332</v>
          </cell>
          <cell r="V355">
            <v>699799</v>
          </cell>
          <cell r="W355">
            <v>6332179</v>
          </cell>
          <cell r="Y355" t="str">
            <v>oui</v>
          </cell>
        </row>
        <row r="356">
          <cell r="A356" t="str">
            <v>05147000</v>
          </cell>
          <cell r="B356">
            <v>2015</v>
          </cell>
          <cell r="C356" t="str">
            <v>AEAG</v>
          </cell>
          <cell r="D356" t="str">
            <v>Bassin du Tarn</v>
          </cell>
          <cell r="E356" t="str">
            <v>RCS</v>
          </cell>
          <cell r="F356" t="str">
            <v>RCS</v>
          </cell>
          <cell r="G356" t="str">
            <v>MP</v>
          </cell>
          <cell r="H356" t="str">
            <v>Aveyron</v>
          </cell>
          <cell r="I356">
            <v>12</v>
          </cell>
          <cell r="J356" t="str">
            <v>MILLAU</v>
          </cell>
          <cell r="K356">
            <v>12145</v>
          </cell>
          <cell r="L356">
            <v>358</v>
          </cell>
          <cell r="M356" t="str">
            <v>TARN</v>
          </cell>
          <cell r="N356" t="str">
            <v>GM19/8</v>
          </cell>
          <cell r="O356" t="str">
            <v>Le Tarn à l'amont de Millau</v>
          </cell>
          <cell r="P356">
            <v>706912.1214</v>
          </cell>
          <cell r="Q356">
            <v>6333683.16</v>
          </cell>
          <cell r="R356">
            <v>706845</v>
          </cell>
          <cell r="S356">
            <v>6334217.1</v>
          </cell>
          <cell r="T356">
            <v>706926</v>
          </cell>
          <cell r="U356">
            <v>6333676</v>
          </cell>
          <cell r="V356">
            <v>706944</v>
          </cell>
          <cell r="W356">
            <v>6333710</v>
          </cell>
          <cell r="X356" t="str">
            <v>oui</v>
          </cell>
          <cell r="Y356" t="str">
            <v>oui</v>
          </cell>
        </row>
        <row r="357">
          <cell r="A357" t="str">
            <v>05148000</v>
          </cell>
          <cell r="B357">
            <v>2015</v>
          </cell>
          <cell r="C357" t="str">
            <v>AEAG</v>
          </cell>
          <cell r="D357" t="str">
            <v>Bassin du Tarn</v>
          </cell>
          <cell r="E357" t="str">
            <v>RCS</v>
          </cell>
          <cell r="F357" t="str">
            <v>RCS</v>
          </cell>
          <cell r="G357" t="str">
            <v>MP</v>
          </cell>
          <cell r="H357" t="str">
            <v>Aveyron</v>
          </cell>
          <cell r="I357">
            <v>12</v>
          </cell>
          <cell r="J357" t="str">
            <v>MILLAU</v>
          </cell>
          <cell r="K357">
            <v>12145</v>
          </cell>
          <cell r="L357">
            <v>376</v>
          </cell>
          <cell r="M357" t="str">
            <v>DOURBIE</v>
          </cell>
          <cell r="N357" t="str">
            <v>P19</v>
          </cell>
          <cell r="O357" t="str">
            <v>La Dourbie au niveau de Monna</v>
          </cell>
          <cell r="P357">
            <v>711006.9438</v>
          </cell>
          <cell r="Q357">
            <v>6334260.9402</v>
          </cell>
          <cell r="R357">
            <v>711281</v>
          </cell>
          <cell r="S357">
            <v>6334372</v>
          </cell>
          <cell r="T357">
            <v>711102</v>
          </cell>
          <cell r="U357">
            <v>6334292</v>
          </cell>
          <cell r="V357">
            <v>711205</v>
          </cell>
          <cell r="W357">
            <v>6334304</v>
          </cell>
          <cell r="X357" t="str">
            <v>oui</v>
          </cell>
          <cell r="Y357" t="str">
            <v>oui</v>
          </cell>
        </row>
        <row r="358">
          <cell r="A358" t="str">
            <v>05148010</v>
          </cell>
          <cell r="B358">
            <v>2015</v>
          </cell>
          <cell r="C358" t="str">
            <v>AEAG</v>
          </cell>
          <cell r="D358" t="str">
            <v>Bassin du Tarn</v>
          </cell>
          <cell r="E358" t="str">
            <v>RCA</v>
          </cell>
          <cell r="F358" t="str">
            <v>RCA</v>
          </cell>
          <cell r="G358" t="str">
            <v>LR</v>
          </cell>
          <cell r="H358" t="str">
            <v>Gard</v>
          </cell>
          <cell r="I358">
            <v>30</v>
          </cell>
          <cell r="J358" t="str">
            <v>REVENS</v>
          </cell>
          <cell r="K358">
            <v>30213</v>
          </cell>
          <cell r="L358">
            <v>858</v>
          </cell>
          <cell r="M358" t="str">
            <v>GARENE</v>
          </cell>
          <cell r="N358" t="str">
            <v>P19</v>
          </cell>
          <cell r="O358" t="str">
            <v>Le Ruisseau de Garène au niveau de Revens</v>
          </cell>
          <cell r="P358">
            <v>727976</v>
          </cell>
          <cell r="Q358">
            <v>6335195.9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727998</v>
          </cell>
          <cell r="W358">
            <v>6335176</v>
          </cell>
          <cell r="X358" t="str">
            <v>oui</v>
          </cell>
          <cell r="Y358" t="str">
            <v>oui</v>
          </cell>
        </row>
        <row r="359">
          <cell r="A359" t="str">
            <v>05148020</v>
          </cell>
          <cell r="B359">
            <v>2015</v>
          </cell>
          <cell r="C359" t="str">
            <v>AEAG</v>
          </cell>
          <cell r="D359" t="str">
            <v>Bassin du Tarn</v>
          </cell>
          <cell r="E359" t="str">
            <v>RCA</v>
          </cell>
          <cell r="F359" t="str">
            <v>RCA</v>
          </cell>
          <cell r="G359" t="str">
            <v>LR</v>
          </cell>
          <cell r="H359" t="str">
            <v>Gard</v>
          </cell>
          <cell r="I359">
            <v>30</v>
          </cell>
          <cell r="J359" t="str">
            <v>TRÈVES</v>
          </cell>
          <cell r="K359">
            <v>30332</v>
          </cell>
          <cell r="L359">
            <v>558</v>
          </cell>
          <cell r="M359" t="str">
            <v>TREVEZEL</v>
          </cell>
          <cell r="N359" t="str">
            <v>P19</v>
          </cell>
          <cell r="O359" t="str">
            <v>Le trévezel à Treves</v>
          </cell>
          <cell r="P359">
            <v>730843.7562</v>
          </cell>
          <cell r="Q359">
            <v>6331049.592</v>
          </cell>
          <cell r="R359">
            <v>730783</v>
          </cell>
          <cell r="S359">
            <v>6331061</v>
          </cell>
          <cell r="T359">
            <v>730716</v>
          </cell>
          <cell r="U359">
            <v>6331100</v>
          </cell>
          <cell r="V359">
            <v>730790</v>
          </cell>
          <cell r="W359">
            <v>6331069</v>
          </cell>
          <cell r="X359" t="str">
            <v>oui</v>
          </cell>
          <cell r="Y359" t="str">
            <v>oui</v>
          </cell>
        </row>
        <row r="360">
          <cell r="A360" t="str">
            <v>05148080</v>
          </cell>
          <cell r="B360">
            <v>2015</v>
          </cell>
          <cell r="C360" t="str">
            <v>AEAG</v>
          </cell>
          <cell r="D360" t="str">
            <v>Bassin du Tarn</v>
          </cell>
          <cell r="E360" t="str">
            <v>RCA</v>
          </cell>
          <cell r="F360" t="str">
            <v>RCA</v>
          </cell>
          <cell r="G360" t="str">
            <v>LR</v>
          </cell>
          <cell r="H360" t="str">
            <v>Gard</v>
          </cell>
          <cell r="I360">
            <v>30</v>
          </cell>
          <cell r="J360" t="str">
            <v>LANUÉJOLS</v>
          </cell>
          <cell r="K360">
            <v>30139</v>
          </cell>
          <cell r="L360">
            <v>782</v>
          </cell>
          <cell r="M360" t="str">
            <v>TREVEZEL</v>
          </cell>
          <cell r="N360" t="str">
            <v>PTP8</v>
          </cell>
          <cell r="O360" t="str">
            <v>Le Trévezel au niveau de Lanuejouls</v>
          </cell>
          <cell r="P360">
            <v>734440.989</v>
          </cell>
          <cell r="Q360">
            <v>6334440.9588</v>
          </cell>
          <cell r="R360">
            <v>734358</v>
          </cell>
          <cell r="S360">
            <v>6334451</v>
          </cell>
          <cell r="T360">
            <v>734329</v>
          </cell>
          <cell r="U360">
            <v>6334494</v>
          </cell>
          <cell r="V360">
            <v>734345</v>
          </cell>
          <cell r="W360">
            <v>6334457</v>
          </cell>
          <cell r="X360" t="str">
            <v>oui</v>
          </cell>
          <cell r="Y360" t="str">
            <v>oui</v>
          </cell>
        </row>
        <row r="361">
          <cell r="A361" t="str">
            <v>05148150</v>
          </cell>
          <cell r="B361">
            <v>2015</v>
          </cell>
          <cell r="C361" t="str">
            <v>AEAG</v>
          </cell>
          <cell r="D361" t="str">
            <v>Bassin du Tarn</v>
          </cell>
          <cell r="E361" t="str">
            <v>RCA</v>
          </cell>
          <cell r="F361" t="str">
            <v>RCA</v>
          </cell>
          <cell r="G361" t="str">
            <v>MP</v>
          </cell>
          <cell r="H361" t="str">
            <v>Aveyron</v>
          </cell>
          <cell r="I361">
            <v>12</v>
          </cell>
          <cell r="J361" t="str">
            <v>NANT</v>
          </cell>
          <cell r="K361">
            <v>12168</v>
          </cell>
          <cell r="L361">
            <v>458</v>
          </cell>
          <cell r="M361" t="str">
            <v>DOURBIE</v>
          </cell>
          <cell r="N361" t="str">
            <v>P19</v>
          </cell>
          <cell r="O361" t="str">
            <v>La Dourbie à Nant</v>
          </cell>
          <cell r="P361">
            <v>724066.0464</v>
          </cell>
          <cell r="Q361">
            <v>6328971.9774</v>
          </cell>
          <cell r="V361">
            <v>724068</v>
          </cell>
          <cell r="W361">
            <v>6328916</v>
          </cell>
          <cell r="Y361" t="str">
            <v>oui</v>
          </cell>
        </row>
        <row r="362">
          <cell r="A362" t="str">
            <v>05148200</v>
          </cell>
          <cell r="B362">
            <v>2015</v>
          </cell>
          <cell r="C362" t="str">
            <v>AEAG</v>
          </cell>
          <cell r="D362" t="str">
            <v>Bassin du Tarn</v>
          </cell>
          <cell r="E362" t="str">
            <v>RRP</v>
          </cell>
          <cell r="F362" t="str">
            <v>RRP</v>
          </cell>
          <cell r="G362" t="str">
            <v>LR</v>
          </cell>
          <cell r="H362" t="str">
            <v>Gard</v>
          </cell>
          <cell r="I362">
            <v>30</v>
          </cell>
          <cell r="J362" t="str">
            <v>DOURBIES</v>
          </cell>
          <cell r="K362">
            <v>30105</v>
          </cell>
          <cell r="L362">
            <v>1037</v>
          </cell>
          <cell r="M362" t="str">
            <v>DOURBIE</v>
          </cell>
          <cell r="N362" t="str">
            <v>PTP8</v>
          </cell>
          <cell r="O362" t="str">
            <v>La Dourbie en amont de Dourbies</v>
          </cell>
          <cell r="P362">
            <v>739362.1548</v>
          </cell>
          <cell r="Q362">
            <v>6330826.632</v>
          </cell>
          <cell r="R362">
            <v>739366</v>
          </cell>
          <cell r="S362">
            <v>6330854</v>
          </cell>
          <cell r="T362">
            <v>739276</v>
          </cell>
          <cell r="U362">
            <v>6330889</v>
          </cell>
          <cell r="V362">
            <v>739364</v>
          </cell>
          <cell r="W362">
            <v>6330851</v>
          </cell>
          <cell r="X362" t="str">
            <v>oui</v>
          </cell>
          <cell r="Y362" t="str">
            <v>oui</v>
          </cell>
        </row>
        <row r="363">
          <cell r="A363" t="str">
            <v>05148700</v>
          </cell>
          <cell r="B363">
            <v>2015</v>
          </cell>
          <cell r="C363" t="str">
            <v>AEAG</v>
          </cell>
          <cell r="D363" t="str">
            <v>Bassin du Tarn</v>
          </cell>
          <cell r="E363" t="str">
            <v>RCA</v>
          </cell>
          <cell r="F363" t="str">
            <v>RCA</v>
          </cell>
          <cell r="G363" t="str">
            <v>MP</v>
          </cell>
          <cell r="H363" t="str">
            <v>Aveyron</v>
          </cell>
          <cell r="I363">
            <v>12</v>
          </cell>
          <cell r="J363" t="str">
            <v>COMPEYRE</v>
          </cell>
          <cell r="K363">
            <v>12070</v>
          </cell>
          <cell r="L363">
            <v>379</v>
          </cell>
          <cell r="M363" t="str">
            <v>LUMANSONESQUE</v>
          </cell>
          <cell r="N363" t="str">
            <v>P19</v>
          </cell>
          <cell r="O363" t="str">
            <v>Le Lumansonesque au niveau de Compeyre</v>
          </cell>
          <cell r="P363">
            <v>707360.5</v>
          </cell>
          <cell r="Q363">
            <v>6340249.2</v>
          </cell>
          <cell r="R363">
            <v>707220</v>
          </cell>
          <cell r="S363">
            <v>6340299</v>
          </cell>
          <cell r="T363">
            <v>707314</v>
          </cell>
          <cell r="U363">
            <v>6340276</v>
          </cell>
          <cell r="V363">
            <v>707314</v>
          </cell>
          <cell r="W363">
            <v>6340287</v>
          </cell>
          <cell r="X363" t="str">
            <v>oui</v>
          </cell>
          <cell r="Y363" t="str">
            <v>oui</v>
          </cell>
        </row>
        <row r="364">
          <cell r="A364" t="str">
            <v>05148850</v>
          </cell>
          <cell r="B364">
            <v>2015</v>
          </cell>
          <cell r="C364" t="str">
            <v>AEAG</v>
          </cell>
          <cell r="D364" t="str">
            <v>Bassin du Tarn</v>
          </cell>
          <cell r="E364" t="str">
            <v>RCA</v>
          </cell>
          <cell r="F364" t="str">
            <v>RCA</v>
          </cell>
          <cell r="G364" t="str">
            <v>MP</v>
          </cell>
          <cell r="H364" t="str">
            <v>Aveyron</v>
          </cell>
          <cell r="I364">
            <v>12</v>
          </cell>
          <cell r="J364" t="str">
            <v>RIVIÈRE SUR TARN</v>
          </cell>
          <cell r="K364">
            <v>12200</v>
          </cell>
          <cell r="L364">
            <v>388</v>
          </cell>
          <cell r="M364" t="str">
            <v>MIALET</v>
          </cell>
          <cell r="N364" t="str">
            <v>P19</v>
          </cell>
          <cell r="O364" t="str">
            <v>Le Mialet au niveau de Rivière sur Tarn</v>
          </cell>
          <cell r="P364">
            <v>712642.65634</v>
          </cell>
          <cell r="Q364">
            <v>6344952.53678</v>
          </cell>
          <cell r="R364">
            <v>712576</v>
          </cell>
          <cell r="S364">
            <v>6345017</v>
          </cell>
          <cell r="T364">
            <v>712636</v>
          </cell>
          <cell r="U364">
            <v>6344983</v>
          </cell>
          <cell r="V364">
            <v>712609</v>
          </cell>
          <cell r="W364">
            <v>6345009</v>
          </cell>
          <cell r="X364" t="str">
            <v>oui</v>
          </cell>
          <cell r="Y364" t="str">
            <v>oui</v>
          </cell>
        </row>
        <row r="365">
          <cell r="A365" t="str">
            <v>05149000</v>
          </cell>
          <cell r="B365">
            <v>2015</v>
          </cell>
          <cell r="C365" t="str">
            <v>AEAG</v>
          </cell>
          <cell r="D365" t="str">
            <v>Bassin du Tarn</v>
          </cell>
          <cell r="E365" t="str">
            <v>RCS</v>
          </cell>
          <cell r="F365" t="str">
            <v>RCS</v>
          </cell>
          <cell r="G365" t="str">
            <v>MP</v>
          </cell>
          <cell r="H365" t="str">
            <v>Aveyron</v>
          </cell>
          <cell r="I365">
            <v>12</v>
          </cell>
          <cell r="J365" t="str">
            <v>VEYREAU</v>
          </cell>
          <cell r="K365">
            <v>12293</v>
          </cell>
          <cell r="L365">
            <v>476</v>
          </cell>
          <cell r="M365" t="str">
            <v>JONTE</v>
          </cell>
          <cell r="N365" t="str">
            <v>P19</v>
          </cell>
          <cell r="O365" t="str">
            <v>La Jonte à Le Maynial</v>
          </cell>
          <cell r="P365">
            <v>722170.2984</v>
          </cell>
          <cell r="Q365">
            <v>6344627.3094</v>
          </cell>
          <cell r="R365">
            <v>723789</v>
          </cell>
          <cell r="S365">
            <v>6345348</v>
          </cell>
          <cell r="T365">
            <v>723509</v>
          </cell>
          <cell r="U365">
            <v>6345376</v>
          </cell>
          <cell r="V365">
            <v>723596</v>
          </cell>
          <cell r="W365">
            <v>6345373</v>
          </cell>
          <cell r="X365" t="str">
            <v>oui</v>
          </cell>
          <cell r="Y365" t="str">
            <v>oui</v>
          </cell>
        </row>
        <row r="366">
          <cell r="A366" t="str">
            <v>05149520</v>
          </cell>
          <cell r="B366">
            <v>2015</v>
          </cell>
          <cell r="C366" t="str">
            <v>AEAG</v>
          </cell>
          <cell r="D366" t="str">
            <v>Bassin du Tarn</v>
          </cell>
          <cell r="E366" t="str">
            <v>RRP</v>
          </cell>
          <cell r="F366" t="str">
            <v>RRP</v>
          </cell>
          <cell r="G366" t="str">
            <v>LR</v>
          </cell>
          <cell r="H366" t="str">
            <v>Lozère</v>
          </cell>
          <cell r="I366">
            <v>48</v>
          </cell>
          <cell r="J366" t="str">
            <v>GATUZIÈRES</v>
          </cell>
          <cell r="K366">
            <v>48069</v>
          </cell>
          <cell r="L366">
            <v>773</v>
          </cell>
          <cell r="M366" t="str">
            <v>JONTE</v>
          </cell>
          <cell r="N366" t="str">
            <v>PTP8</v>
          </cell>
          <cell r="O366" t="str">
            <v>La Jonte en aval de Gatuzières</v>
          </cell>
          <cell r="P366">
            <v>737972.1</v>
          </cell>
          <cell r="Q366">
            <v>6344383.5</v>
          </cell>
          <cell r="R366">
            <v>738248</v>
          </cell>
          <cell r="S366">
            <v>6344435</v>
          </cell>
          <cell r="T366">
            <v>738105</v>
          </cell>
          <cell r="U366">
            <v>6344421</v>
          </cell>
          <cell r="V366">
            <v>738148</v>
          </cell>
          <cell r="W366">
            <v>6344425</v>
          </cell>
          <cell r="X366" t="str">
            <v>oui</v>
          </cell>
          <cell r="Y366" t="str">
            <v>oui</v>
          </cell>
        </row>
        <row r="367">
          <cell r="A367" t="str">
            <v>05149600</v>
          </cell>
          <cell r="B367">
            <v>2015</v>
          </cell>
          <cell r="C367" t="str">
            <v>AEAG</v>
          </cell>
          <cell r="D367" t="str">
            <v>Bassin du Tarn</v>
          </cell>
          <cell r="E367" t="str">
            <v>RCA</v>
          </cell>
          <cell r="F367" t="str">
            <v>RCA</v>
          </cell>
          <cell r="G367" t="str">
            <v>MP</v>
          </cell>
          <cell r="H367" t="str">
            <v>Aveyron</v>
          </cell>
          <cell r="I367">
            <v>12</v>
          </cell>
          <cell r="J367" t="str">
            <v>MOSTUÉJOULS</v>
          </cell>
          <cell r="K367">
            <v>12160</v>
          </cell>
          <cell r="L367">
            <v>398</v>
          </cell>
          <cell r="M367" t="str">
            <v>TARN</v>
          </cell>
          <cell r="N367" t="str">
            <v>GM19/8</v>
          </cell>
          <cell r="O367" t="str">
            <v>Le Tarn en amont de la Jonte</v>
          </cell>
          <cell r="P367">
            <v>717862.3908</v>
          </cell>
          <cell r="Q367">
            <v>6346846.509</v>
          </cell>
          <cell r="V367">
            <v>717895</v>
          </cell>
          <cell r="W367">
            <v>6346964</v>
          </cell>
          <cell r="Y367" t="str">
            <v>oui</v>
          </cell>
        </row>
        <row r="368">
          <cell r="A368" t="str">
            <v>05150000</v>
          </cell>
          <cell r="B368">
            <v>2015</v>
          </cell>
          <cell r="C368" t="str">
            <v>AEAG</v>
          </cell>
          <cell r="D368" t="str">
            <v>Bassin du Tarn</v>
          </cell>
          <cell r="E368" t="str">
            <v>RCS</v>
          </cell>
          <cell r="F368" t="str">
            <v>RCS</v>
          </cell>
          <cell r="G368" t="str">
            <v>LR</v>
          </cell>
          <cell r="H368" t="str">
            <v>Lozère</v>
          </cell>
          <cell r="I368">
            <v>48</v>
          </cell>
          <cell r="J368" t="str">
            <v>MONTBRUN</v>
          </cell>
          <cell r="K368">
            <v>48101</v>
          </cell>
          <cell r="L368">
            <v>498</v>
          </cell>
          <cell r="M368" t="str">
            <v>TARN</v>
          </cell>
          <cell r="N368" t="str">
            <v>GM19/8</v>
          </cell>
          <cell r="O368" t="str">
            <v>Le Tarn à Montbrun</v>
          </cell>
          <cell r="P368">
            <v>739575.3534</v>
          </cell>
          <cell r="Q368">
            <v>6359465.3154</v>
          </cell>
          <cell r="V368">
            <v>739632</v>
          </cell>
          <cell r="W368">
            <v>6359870</v>
          </cell>
          <cell r="X368" t="str">
            <v>oui</v>
          </cell>
          <cell r="Y368" t="str">
            <v>oui</v>
          </cell>
        </row>
        <row r="369">
          <cell r="A369" t="str">
            <v>05150900</v>
          </cell>
          <cell r="B369">
            <v>2015</v>
          </cell>
          <cell r="C369" t="str">
            <v>AEAG</v>
          </cell>
          <cell r="D369" t="str">
            <v>Bassin du Tarn</v>
          </cell>
          <cell r="E369" t="str">
            <v>RCS</v>
          </cell>
          <cell r="F369" t="str">
            <v>RCS</v>
          </cell>
          <cell r="G369" t="str">
            <v>LR</v>
          </cell>
          <cell r="H369" t="str">
            <v>Lozère</v>
          </cell>
          <cell r="I369">
            <v>48</v>
          </cell>
          <cell r="J369" t="str">
            <v>PONT DE MONTVERT</v>
          </cell>
          <cell r="K369">
            <v>48116</v>
          </cell>
          <cell r="L369">
            <v>1356</v>
          </cell>
          <cell r="M369" t="str">
            <v>TARN</v>
          </cell>
          <cell r="N369" t="str">
            <v>PTP8-A</v>
          </cell>
          <cell r="O369" t="str">
            <v>Le Tarn en amont de Pont de Monvert</v>
          </cell>
          <cell r="P369">
            <v>765261.228</v>
          </cell>
          <cell r="Q369">
            <v>6365713.2486</v>
          </cell>
          <cell r="R369">
            <v>765264</v>
          </cell>
          <cell r="S369">
            <v>6365792</v>
          </cell>
          <cell r="T369">
            <v>765266</v>
          </cell>
          <cell r="U369">
            <v>6365736</v>
          </cell>
          <cell r="V369">
            <v>765260</v>
          </cell>
          <cell r="W369">
            <v>6365638</v>
          </cell>
          <cell r="X369" t="str">
            <v>oui</v>
          </cell>
          <cell r="Y369" t="str">
            <v>oui</v>
          </cell>
        </row>
        <row r="370">
          <cell r="A370" t="str">
            <v>05151000</v>
          </cell>
          <cell r="B370">
            <v>2015</v>
          </cell>
          <cell r="C370" t="str">
            <v>AEAG</v>
          </cell>
          <cell r="D370" t="str">
            <v>Bassin du Tarn</v>
          </cell>
          <cell r="E370" t="str">
            <v>RCA</v>
          </cell>
          <cell r="F370" t="str">
            <v>RCA</v>
          </cell>
          <cell r="G370" t="str">
            <v>LR</v>
          </cell>
          <cell r="H370" t="str">
            <v>Lozère</v>
          </cell>
          <cell r="I370">
            <v>48</v>
          </cell>
          <cell r="J370" t="str">
            <v>FLORAC</v>
          </cell>
          <cell r="K370">
            <v>48061</v>
          </cell>
          <cell r="L370">
            <v>539</v>
          </cell>
          <cell r="M370" t="str">
            <v>TARNON</v>
          </cell>
          <cell r="N370" t="str">
            <v>PTP8</v>
          </cell>
          <cell r="O370" t="str">
            <v>Le Tarnon à Florac</v>
          </cell>
          <cell r="P370">
            <v>747107.742</v>
          </cell>
          <cell r="Q370">
            <v>6359313.3774</v>
          </cell>
          <cell r="V370">
            <v>747102</v>
          </cell>
          <cell r="W370">
            <v>6359333</v>
          </cell>
          <cell r="Y370" t="str">
            <v>oui</v>
          </cell>
        </row>
        <row r="371">
          <cell r="A371" t="str">
            <v>05151050</v>
          </cell>
          <cell r="B371">
            <v>2015</v>
          </cell>
          <cell r="C371" t="str">
            <v>AEAG</v>
          </cell>
          <cell r="D371" t="str">
            <v>Bassin du Tarn</v>
          </cell>
          <cell r="E371" t="str">
            <v>RRP</v>
          </cell>
          <cell r="F371" t="str">
            <v>RRP</v>
          </cell>
          <cell r="G371" t="str">
            <v>LR</v>
          </cell>
          <cell r="H371" t="str">
            <v>Lozère</v>
          </cell>
          <cell r="I371">
            <v>48</v>
          </cell>
          <cell r="J371" t="str">
            <v>VEBRON</v>
          </cell>
          <cell r="K371">
            <v>48193</v>
          </cell>
          <cell r="L371">
            <v>683</v>
          </cell>
          <cell r="M371" t="str">
            <v>BAUMALE</v>
          </cell>
          <cell r="N371" t="str">
            <v>PTP8</v>
          </cell>
          <cell r="O371" t="str">
            <v>Le Baumale en amont de Vebron</v>
          </cell>
          <cell r="P371">
            <v>747370.2294</v>
          </cell>
          <cell r="Q371">
            <v>6347718.7896</v>
          </cell>
          <cell r="R371">
            <v>747370</v>
          </cell>
          <cell r="S371">
            <v>6347701</v>
          </cell>
          <cell r="T371">
            <v>747325</v>
          </cell>
          <cell r="U371">
            <v>6347733</v>
          </cell>
          <cell r="V371">
            <v>747372</v>
          </cell>
          <cell r="W371">
            <v>6347712</v>
          </cell>
          <cell r="X371" t="str">
            <v>oui</v>
          </cell>
          <cell r="Y371" t="str">
            <v>oui</v>
          </cell>
        </row>
        <row r="372">
          <cell r="A372" t="str">
            <v>05151100</v>
          </cell>
          <cell r="B372">
            <v>2015</v>
          </cell>
          <cell r="C372" t="str">
            <v>AEAG</v>
          </cell>
          <cell r="D372" t="str">
            <v>Bassin du Tarn</v>
          </cell>
          <cell r="E372" t="str">
            <v>RRP</v>
          </cell>
          <cell r="F372" t="str">
            <v>RRP</v>
          </cell>
          <cell r="G372" t="str">
            <v>LR</v>
          </cell>
          <cell r="H372" t="str">
            <v>Lozère</v>
          </cell>
          <cell r="I372">
            <v>48</v>
          </cell>
          <cell r="J372" t="str">
            <v>BASSURELS</v>
          </cell>
          <cell r="K372">
            <v>48020</v>
          </cell>
          <cell r="L372">
            <v>899</v>
          </cell>
          <cell r="M372" t="str">
            <v>TARNON</v>
          </cell>
          <cell r="N372" t="str">
            <v>PTP8</v>
          </cell>
          <cell r="O372" t="str">
            <v>Le Tarnon en amont de Rousses</v>
          </cell>
          <cell r="P372">
            <v>747195.8106</v>
          </cell>
          <cell r="Q372">
            <v>6342811.125</v>
          </cell>
          <cell r="R372">
            <v>747196</v>
          </cell>
          <cell r="S372">
            <v>6342622</v>
          </cell>
          <cell r="T372">
            <v>747198</v>
          </cell>
          <cell r="U372">
            <v>6342803</v>
          </cell>
          <cell r="V372">
            <v>747196</v>
          </cell>
          <cell r="W372">
            <v>6342810</v>
          </cell>
          <cell r="X372" t="str">
            <v>oui</v>
          </cell>
          <cell r="Y372" t="str">
            <v>oui</v>
          </cell>
        </row>
        <row r="373">
          <cell r="A373" t="str">
            <v>05151150</v>
          </cell>
          <cell r="B373">
            <v>2015</v>
          </cell>
          <cell r="C373" t="str">
            <v>AEAG</v>
          </cell>
          <cell r="D373" t="str">
            <v>Bassin du Tarn</v>
          </cell>
          <cell r="E373" t="str">
            <v>RRP</v>
          </cell>
          <cell r="F373" t="str">
            <v>RRP</v>
          </cell>
          <cell r="G373" t="str">
            <v>LR</v>
          </cell>
          <cell r="H373" t="str">
            <v>Lozère</v>
          </cell>
          <cell r="I373">
            <v>48</v>
          </cell>
          <cell r="J373" t="str">
            <v>CASSAGNAS</v>
          </cell>
          <cell r="K373">
            <v>48036</v>
          </cell>
          <cell r="L373">
            <v>735</v>
          </cell>
          <cell r="M373" t="str">
            <v>MIMENTE</v>
          </cell>
          <cell r="N373" t="str">
            <v>PTP8</v>
          </cell>
          <cell r="O373" t="str">
            <v>La Mimente à Cassagnas</v>
          </cell>
          <cell r="P373">
            <v>760559.5956</v>
          </cell>
          <cell r="Q373">
            <v>6352373.3772</v>
          </cell>
          <cell r="R373">
            <v>760600</v>
          </cell>
          <cell r="S373">
            <v>6352395</v>
          </cell>
          <cell r="T373">
            <v>760504</v>
          </cell>
          <cell r="U373">
            <v>6352363</v>
          </cell>
          <cell r="V373">
            <v>760506</v>
          </cell>
          <cell r="W373">
            <v>6352334</v>
          </cell>
          <cell r="X373" t="str">
            <v>oui</v>
          </cell>
          <cell r="Y373" t="str">
            <v>oui</v>
          </cell>
        </row>
        <row r="374">
          <cell r="A374" t="str">
            <v>06001000</v>
          </cell>
          <cell r="B374">
            <v>2015</v>
          </cell>
          <cell r="C374" t="str">
            <v>RMC</v>
          </cell>
          <cell r="E374" t="str">
            <v>RCSRCO</v>
          </cell>
          <cell r="F374" t="str">
            <v>RCS</v>
          </cell>
          <cell r="G374" t="str">
            <v>FRANCHE-COMTE</v>
          </cell>
          <cell r="H374" t="str">
            <v>Haute-Saône</v>
          </cell>
          <cell r="I374" t="str">
            <v>70</v>
          </cell>
          <cell r="J374" t="str">
            <v>JUSSEY</v>
          </cell>
          <cell r="K374" t="str">
            <v>70292</v>
          </cell>
          <cell r="L374">
            <v>213</v>
          </cell>
          <cell r="M374" t="str">
            <v>SAONE</v>
          </cell>
          <cell r="N374" t="str">
            <v>G10/4</v>
          </cell>
          <cell r="O374" t="str">
            <v>SAONE A CENDRECOURT</v>
          </cell>
          <cell r="P374">
            <v>918154</v>
          </cell>
          <cell r="Q374">
            <v>6752972</v>
          </cell>
          <cell r="R374">
            <v>918185</v>
          </cell>
          <cell r="S374">
            <v>6752912</v>
          </cell>
          <cell r="T374">
            <v>918279</v>
          </cell>
          <cell r="U374">
            <v>6752474</v>
          </cell>
          <cell r="V374">
            <v>918154</v>
          </cell>
          <cell r="W374">
            <v>6752972</v>
          </cell>
          <cell r="X374" t="str">
            <v>oui</v>
          </cell>
          <cell r="Y374" t="str">
            <v/>
          </cell>
        </row>
        <row r="375">
          <cell r="A375" t="str">
            <v>06002500</v>
          </cell>
          <cell r="B375">
            <v>2015</v>
          </cell>
          <cell r="C375" t="str">
            <v>RMC</v>
          </cell>
          <cell r="E375" t="str">
            <v>RCO</v>
          </cell>
          <cell r="F375" t="str">
            <v>RCO</v>
          </cell>
          <cell r="G375" t="str">
            <v>FRANCHE-COMTE</v>
          </cell>
          <cell r="H375" t="str">
            <v>Haute-Saône</v>
          </cell>
          <cell r="I375" t="str">
            <v>70</v>
          </cell>
          <cell r="J375" t="str">
            <v>PORT-SUR-SAONE</v>
          </cell>
          <cell r="K375" t="str">
            <v>70421</v>
          </cell>
          <cell r="L375">
            <v>208</v>
          </cell>
          <cell r="M375" t="str">
            <v>SAONE</v>
          </cell>
          <cell r="N375" t="str">
            <v>G10/4</v>
          </cell>
          <cell r="O375" t="str">
            <v>SAONE A PORT-SUR-SAONE</v>
          </cell>
          <cell r="P375">
            <v>927934</v>
          </cell>
          <cell r="Q375">
            <v>6736686</v>
          </cell>
          <cell r="R375">
            <v>928058</v>
          </cell>
          <cell r="S375">
            <v>6736074</v>
          </cell>
          <cell r="T375">
            <v>927838</v>
          </cell>
          <cell r="U375">
            <v>6735706</v>
          </cell>
          <cell r="V375">
            <v>927934</v>
          </cell>
          <cell r="W375">
            <v>6736686</v>
          </cell>
          <cell r="X375" t="str">
            <v>oui</v>
          </cell>
          <cell r="Y375" t="str">
            <v/>
          </cell>
        </row>
        <row r="376">
          <cell r="A376" t="str">
            <v>06003550</v>
          </cell>
          <cell r="B376">
            <v>2015</v>
          </cell>
          <cell r="C376" t="str">
            <v>RMC</v>
          </cell>
          <cell r="E376" t="str">
            <v>RCO</v>
          </cell>
          <cell r="F376" t="str">
            <v>RCO</v>
          </cell>
          <cell r="G376" t="str">
            <v>FRANCHE-COMTE</v>
          </cell>
          <cell r="H376" t="str">
            <v>Haute-Saône</v>
          </cell>
          <cell r="I376" t="str">
            <v>70</v>
          </cell>
          <cell r="J376" t="str">
            <v>CHEMILLY</v>
          </cell>
          <cell r="K376" t="str">
            <v>70148</v>
          </cell>
          <cell r="L376">
            <v>209</v>
          </cell>
          <cell r="M376" t="str">
            <v>DURGEON</v>
          </cell>
          <cell r="N376" t="str">
            <v>M10</v>
          </cell>
          <cell r="O376" t="str">
            <v>DURGEON A CHEMILLY</v>
          </cell>
          <cell r="P376">
            <v>926994</v>
          </cell>
          <cell r="Q376">
            <v>6732043</v>
          </cell>
          <cell r="R376">
            <v>927292</v>
          </cell>
          <cell r="S376">
            <v>6732063</v>
          </cell>
          <cell r="T376">
            <v>927079</v>
          </cell>
          <cell r="U376">
            <v>6732008</v>
          </cell>
          <cell r="V376">
            <v>926994</v>
          </cell>
          <cell r="W376">
            <v>6732043</v>
          </cell>
          <cell r="X376" t="str">
            <v>oui</v>
          </cell>
          <cell r="Y376" t="str">
            <v/>
          </cell>
        </row>
        <row r="377">
          <cell r="A377" t="str">
            <v>06003600</v>
          </cell>
          <cell r="B377">
            <v>2015</v>
          </cell>
          <cell r="C377" t="str">
            <v>RMC</v>
          </cell>
          <cell r="E377" t="str">
            <v>RCSRCO</v>
          </cell>
          <cell r="F377" t="str">
            <v>RCS</v>
          </cell>
          <cell r="G377" t="str">
            <v>FRANCHE-COMTE</v>
          </cell>
          <cell r="H377" t="str">
            <v>Haute-Saône</v>
          </cell>
          <cell r="I377" t="str">
            <v>70</v>
          </cell>
          <cell r="J377" t="str">
            <v>SCEY-SUR-SAONE-ET-SAINT-ALBIN</v>
          </cell>
          <cell r="K377" t="str">
            <v>70482</v>
          </cell>
          <cell r="L377">
            <v>210</v>
          </cell>
          <cell r="M377" t="str">
            <v>SAONE</v>
          </cell>
          <cell r="N377" t="str">
            <v>G10/4</v>
          </cell>
          <cell r="O377" t="str">
            <v>SAONE A SCEY-SUR-SAONE-ET-ST-ALBI</v>
          </cell>
          <cell r="P377">
            <v>923047</v>
          </cell>
          <cell r="Q377">
            <v>6733237</v>
          </cell>
          <cell r="R377">
            <v>922417</v>
          </cell>
          <cell r="S377">
            <v>6732765</v>
          </cell>
          <cell r="T377">
            <v>922616</v>
          </cell>
          <cell r="U377">
            <v>6732379</v>
          </cell>
          <cell r="V377">
            <v>923047</v>
          </cell>
          <cell r="W377">
            <v>6733237</v>
          </cell>
          <cell r="X377" t="str">
            <v>oui</v>
          </cell>
          <cell r="Y377" t="str">
            <v/>
          </cell>
        </row>
        <row r="378">
          <cell r="A378" t="str">
            <v>06005500</v>
          </cell>
          <cell r="B378">
            <v>2015</v>
          </cell>
          <cell r="C378" t="str">
            <v>RMC</v>
          </cell>
          <cell r="E378" t="str">
            <v>RCSRCO</v>
          </cell>
          <cell r="F378" t="str">
            <v>RCS</v>
          </cell>
          <cell r="G378" t="str">
            <v>FRANCHE-COMTE</v>
          </cell>
          <cell r="H378" t="str">
            <v>Haute-Saône</v>
          </cell>
          <cell r="I378" t="str">
            <v>70</v>
          </cell>
          <cell r="J378" t="str">
            <v>APREMONT</v>
          </cell>
          <cell r="K378" t="str">
            <v>70024</v>
          </cell>
          <cell r="L378">
            <v>190</v>
          </cell>
          <cell r="M378" t="str">
            <v>SAONE</v>
          </cell>
          <cell r="N378" t="str">
            <v>TG10-15/4</v>
          </cell>
          <cell r="O378" t="str">
            <v>SAONE A APREMONT</v>
          </cell>
          <cell r="P378">
            <v>891276</v>
          </cell>
          <cell r="Q378">
            <v>6702521</v>
          </cell>
          <cell r="R378">
            <v>891276</v>
          </cell>
          <cell r="S378">
            <v>6702521</v>
          </cell>
          <cell r="T378">
            <v>890767</v>
          </cell>
          <cell r="U378">
            <v>6702594</v>
          </cell>
          <cell r="V378">
            <v>891276</v>
          </cell>
          <cell r="W378">
            <v>6702521</v>
          </cell>
          <cell r="X378" t="str">
            <v>oui</v>
          </cell>
          <cell r="Y378" t="str">
            <v/>
          </cell>
        </row>
        <row r="379">
          <cell r="A379" t="str">
            <v>06005700</v>
          </cell>
          <cell r="B379">
            <v>2015</v>
          </cell>
          <cell r="C379" t="str">
            <v>RMC</v>
          </cell>
          <cell r="E379" t="str">
            <v>RCSRCO</v>
          </cell>
          <cell r="F379" t="str">
            <v>RCS</v>
          </cell>
          <cell r="G379" t="str">
            <v>BOURGOGNE</v>
          </cell>
          <cell r="H379" t="str">
            <v>Côte-d'Or</v>
          </cell>
          <cell r="I379" t="str">
            <v>21</v>
          </cell>
          <cell r="J379" t="str">
            <v>SAINT-MAURICE-SUR-VINGEANNE</v>
          </cell>
          <cell r="K379" t="str">
            <v>21562</v>
          </cell>
          <cell r="L379">
            <v>235</v>
          </cell>
          <cell r="M379" t="str">
            <v>VINGEANNE</v>
          </cell>
          <cell r="N379" t="str">
            <v>P10</v>
          </cell>
          <cell r="O379" t="str">
            <v>VINGEANNE A ST-MAURICE-SUR-VINGEANNE 1</v>
          </cell>
          <cell r="P379">
            <v>880907</v>
          </cell>
          <cell r="Q379">
            <v>6722521</v>
          </cell>
          <cell r="R379">
            <v>880881</v>
          </cell>
          <cell r="S379">
            <v>6722500</v>
          </cell>
          <cell r="T379">
            <v>880767</v>
          </cell>
          <cell r="U379">
            <v>6722398</v>
          </cell>
          <cell r="V379">
            <v>880907</v>
          </cell>
          <cell r="W379">
            <v>6722521</v>
          </cell>
          <cell r="X379" t="str">
            <v>oui</v>
          </cell>
          <cell r="Y379" t="str">
            <v>oui</v>
          </cell>
        </row>
        <row r="380">
          <cell r="A380" t="str">
            <v>06005780</v>
          </cell>
          <cell r="B380">
            <v>2015</v>
          </cell>
          <cell r="C380" t="str">
            <v>RMC</v>
          </cell>
          <cell r="E380" t="str">
            <v>RCO</v>
          </cell>
          <cell r="F380" t="str">
            <v>RCO</v>
          </cell>
          <cell r="G380" t="str">
            <v>BOURGOGNE</v>
          </cell>
          <cell r="H380" t="str">
            <v>Côte-d'Or</v>
          </cell>
          <cell r="I380" t="str">
            <v>21</v>
          </cell>
          <cell r="J380" t="str">
            <v>POUILLY-SUR-VINGEANNE</v>
          </cell>
          <cell r="K380" t="str">
            <v>21503</v>
          </cell>
          <cell r="L380">
            <v>225</v>
          </cell>
          <cell r="M380" t="str">
            <v>VINGEANNE</v>
          </cell>
          <cell r="N380" t="str">
            <v>P10</v>
          </cell>
          <cell r="O380" t="str">
            <v>VINGEANNE A POUILLY-SUR-VINGEANNE</v>
          </cell>
          <cell r="P380">
            <v>883188</v>
          </cell>
          <cell r="Q380">
            <v>6718294</v>
          </cell>
          <cell r="V380">
            <v>883188</v>
          </cell>
          <cell r="W380">
            <v>6718294</v>
          </cell>
          <cell r="X380" t="str">
            <v>oui</v>
          </cell>
          <cell r="Y380" t="str">
            <v/>
          </cell>
        </row>
        <row r="381">
          <cell r="A381" t="str">
            <v>06006720</v>
          </cell>
          <cell r="B381">
            <v>2015</v>
          </cell>
          <cell r="C381" t="str">
            <v>RMC</v>
          </cell>
          <cell r="E381" t="str">
            <v>RCSRCO</v>
          </cell>
          <cell r="F381" t="str">
            <v>RCS</v>
          </cell>
          <cell r="G381" t="str">
            <v>BOURGOGNE</v>
          </cell>
          <cell r="H381" t="str">
            <v>Côte-d'Or</v>
          </cell>
          <cell r="I381" t="str">
            <v>21</v>
          </cell>
          <cell r="J381" t="str">
            <v>MARANDEUIL</v>
          </cell>
          <cell r="K381" t="str">
            <v>21376</v>
          </cell>
          <cell r="L381">
            <v>193</v>
          </cell>
          <cell r="M381" t="str">
            <v>BEZE</v>
          </cell>
          <cell r="N381" t="str">
            <v>TP15</v>
          </cell>
          <cell r="O381" t="str">
            <v>BEZE A MARANDEUIL</v>
          </cell>
          <cell r="P381">
            <v>877329</v>
          </cell>
          <cell r="Q381">
            <v>6696828</v>
          </cell>
          <cell r="R381">
            <v>877329</v>
          </cell>
          <cell r="S381">
            <v>6696828</v>
          </cell>
          <cell r="T381">
            <v>877364</v>
          </cell>
          <cell r="U381">
            <v>6696804</v>
          </cell>
          <cell r="V381">
            <v>877329</v>
          </cell>
          <cell r="W381">
            <v>6696828</v>
          </cell>
          <cell r="X381" t="str">
            <v>oui</v>
          </cell>
          <cell r="Y381" t="str">
            <v>oui</v>
          </cell>
        </row>
        <row r="382">
          <cell r="A382" t="str">
            <v>06011000</v>
          </cell>
          <cell r="B382">
            <v>2015</v>
          </cell>
          <cell r="C382" t="str">
            <v>RMC</v>
          </cell>
          <cell r="E382" t="str">
            <v>RCS</v>
          </cell>
          <cell r="F382" t="str">
            <v>RCS</v>
          </cell>
          <cell r="G382" t="str">
            <v>BOURGOGNE</v>
          </cell>
          <cell r="H382" t="str">
            <v>Côte-d'Or</v>
          </cell>
          <cell r="I382" t="str">
            <v>21</v>
          </cell>
          <cell r="J382" t="str">
            <v>TILLENAY</v>
          </cell>
          <cell r="K382" t="str">
            <v>21639</v>
          </cell>
          <cell r="L382">
            <v>185</v>
          </cell>
          <cell r="M382" t="str">
            <v>SAONE</v>
          </cell>
          <cell r="N382" t="str">
            <v>TG10-15/4</v>
          </cell>
          <cell r="O382" t="str">
            <v>SAONE A AUXONNE 1</v>
          </cell>
          <cell r="P382">
            <v>880632</v>
          </cell>
          <cell r="Q382">
            <v>6680484</v>
          </cell>
          <cell r="R382">
            <v>880632</v>
          </cell>
          <cell r="S382">
            <v>6680484</v>
          </cell>
          <cell r="T382">
            <v>880424</v>
          </cell>
          <cell r="U382">
            <v>6679938</v>
          </cell>
          <cell r="V382">
            <v>880632</v>
          </cell>
          <cell r="W382">
            <v>6680484</v>
          </cell>
          <cell r="X382" t="str">
            <v>oui</v>
          </cell>
          <cell r="Y382" t="str">
            <v>oui</v>
          </cell>
        </row>
        <row r="383">
          <cell r="A383" t="str">
            <v>06011065</v>
          </cell>
          <cell r="B383">
            <v>2015</v>
          </cell>
          <cell r="C383" t="str">
            <v>RMC</v>
          </cell>
          <cell r="E383" t="str">
            <v>RCO</v>
          </cell>
          <cell r="F383" t="str">
            <v>RCO</v>
          </cell>
          <cell r="G383" t="str">
            <v>BOURGOGNE</v>
          </cell>
          <cell r="H383" t="str">
            <v>Côte-d'Or</v>
          </cell>
          <cell r="I383" t="str">
            <v>21</v>
          </cell>
          <cell r="J383" t="str">
            <v>TILLENAY</v>
          </cell>
          <cell r="K383" t="str">
            <v>21639</v>
          </cell>
          <cell r="L383">
            <v>181</v>
          </cell>
          <cell r="M383" t="str">
            <v>BIEF DE CIEL</v>
          </cell>
          <cell r="N383" t="str">
            <v>TP15</v>
          </cell>
          <cell r="O383" t="str">
            <v>BIEF DE CIEL A TILLENAY</v>
          </cell>
          <cell r="P383">
            <v>878366</v>
          </cell>
          <cell r="Q383">
            <v>6679392</v>
          </cell>
          <cell r="R383">
            <v>878366</v>
          </cell>
          <cell r="S383">
            <v>6679392</v>
          </cell>
          <cell r="T383">
            <v>878356</v>
          </cell>
          <cell r="U383">
            <v>6679325</v>
          </cell>
          <cell r="V383">
            <v>878366</v>
          </cell>
          <cell r="W383">
            <v>6679392</v>
          </cell>
          <cell r="X383" t="str">
            <v>oui</v>
          </cell>
          <cell r="Y383" t="str">
            <v/>
          </cell>
        </row>
        <row r="384">
          <cell r="A384" t="str">
            <v>06011760</v>
          </cell>
          <cell r="B384">
            <v>2015</v>
          </cell>
          <cell r="C384" t="str">
            <v>RMC</v>
          </cell>
          <cell r="E384" t="str">
            <v>REF</v>
          </cell>
          <cell r="F384" t="str">
            <v>REF</v>
          </cell>
          <cell r="G384" t="str">
            <v>BOURGOGNE</v>
          </cell>
          <cell r="H384" t="str">
            <v>Côte-d'Or</v>
          </cell>
          <cell r="I384" t="str">
            <v>21</v>
          </cell>
          <cell r="J384" t="str">
            <v>MAREY-SUR-TILLE</v>
          </cell>
          <cell r="K384" t="str">
            <v>21385</v>
          </cell>
          <cell r="L384">
            <v>303</v>
          </cell>
          <cell r="M384" t="str">
            <v>TILLE</v>
          </cell>
          <cell r="N384" t="str">
            <v>P10</v>
          </cell>
          <cell r="O384" t="str">
            <v>TILLE A CUSSEY-LES-FORGES</v>
          </cell>
          <cell r="P384">
            <v>854158</v>
          </cell>
          <cell r="Q384">
            <v>6726304</v>
          </cell>
          <cell r="R384">
            <v>854158</v>
          </cell>
          <cell r="S384">
            <v>6726304</v>
          </cell>
          <cell r="T384">
            <v>854210</v>
          </cell>
          <cell r="U384">
            <v>6726325</v>
          </cell>
          <cell r="V384">
            <v>854158</v>
          </cell>
          <cell r="W384">
            <v>6726304</v>
          </cell>
          <cell r="X384" t="str">
            <v>oui</v>
          </cell>
          <cell r="Y384" t="str">
            <v/>
          </cell>
        </row>
        <row r="385">
          <cell r="A385" t="str">
            <v>06011980</v>
          </cell>
          <cell r="B385">
            <v>2015</v>
          </cell>
          <cell r="C385" t="str">
            <v>RMC</v>
          </cell>
          <cell r="E385" t="str">
            <v>RCO</v>
          </cell>
          <cell r="F385" t="str">
            <v>RCO</v>
          </cell>
          <cell r="G385" t="str">
            <v>BOURGOGNE</v>
          </cell>
          <cell r="H385" t="str">
            <v>Côte-d'Or</v>
          </cell>
          <cell r="I385" t="str">
            <v>21</v>
          </cell>
          <cell r="J385" t="str">
            <v>DIENAY</v>
          </cell>
          <cell r="K385" t="str">
            <v>21230</v>
          </cell>
          <cell r="L385">
            <v>287</v>
          </cell>
          <cell r="M385" t="str">
            <v>IGNON</v>
          </cell>
          <cell r="N385" t="str">
            <v>P10</v>
          </cell>
          <cell r="O385" t="str">
            <v>IGNON A DIENAY</v>
          </cell>
          <cell r="X385" t="str">
            <v>oui</v>
          </cell>
          <cell r="Y385" t="str">
            <v/>
          </cell>
        </row>
        <row r="386">
          <cell r="A386" t="str">
            <v>06012055</v>
          </cell>
          <cell r="B386">
            <v>2015</v>
          </cell>
          <cell r="C386" t="str">
            <v>RMC</v>
          </cell>
          <cell r="E386" t="str">
            <v>RCS</v>
          </cell>
          <cell r="F386" t="str">
            <v>RCS</v>
          </cell>
          <cell r="G386" t="str">
            <v>BOURGOGNE</v>
          </cell>
          <cell r="H386" t="str">
            <v>Côte-d'Or</v>
          </cell>
          <cell r="I386" t="str">
            <v>21</v>
          </cell>
          <cell r="J386" t="str">
            <v>TIL-CHATEL</v>
          </cell>
          <cell r="K386" t="str">
            <v>21638</v>
          </cell>
          <cell r="L386">
            <v>256</v>
          </cell>
          <cell r="M386" t="str">
            <v>TILLE</v>
          </cell>
          <cell r="N386" t="str">
            <v>M10</v>
          </cell>
          <cell r="O386" t="str">
            <v>TILLE A TIL-CHATEL</v>
          </cell>
          <cell r="P386">
            <v>865368</v>
          </cell>
          <cell r="Q386">
            <v>6714857</v>
          </cell>
          <cell r="R386">
            <v>865386</v>
          </cell>
          <cell r="S386">
            <v>6714858</v>
          </cell>
          <cell r="T386">
            <v>865487</v>
          </cell>
          <cell r="U386">
            <v>6714677</v>
          </cell>
          <cell r="V386">
            <v>865368</v>
          </cell>
          <cell r="W386">
            <v>6714857</v>
          </cell>
          <cell r="X386" t="str">
            <v>oui</v>
          </cell>
          <cell r="Y386" t="str">
            <v>oui</v>
          </cell>
        </row>
        <row r="387">
          <cell r="A387" t="str">
            <v>06012080</v>
          </cell>
          <cell r="B387">
            <v>2015</v>
          </cell>
          <cell r="C387" t="str">
            <v>RMC</v>
          </cell>
          <cell r="E387" t="str">
            <v>RCS</v>
          </cell>
          <cell r="F387" t="str">
            <v>RCS</v>
          </cell>
          <cell r="G387" t="str">
            <v>BOURGOGNE</v>
          </cell>
          <cell r="H387" t="str">
            <v>Côte-d'Or</v>
          </cell>
          <cell r="I387" t="str">
            <v>21</v>
          </cell>
          <cell r="J387" t="str">
            <v>FONCEGRIVE</v>
          </cell>
          <cell r="K387" t="str">
            <v>21275</v>
          </cell>
          <cell r="L387">
            <v>310</v>
          </cell>
          <cell r="M387" t="str">
            <v>VENELLE</v>
          </cell>
          <cell r="N387" t="str">
            <v>TP10</v>
          </cell>
          <cell r="O387" t="str">
            <v>VENELLE A FONCEGRIVE</v>
          </cell>
          <cell r="P387">
            <v>862027</v>
          </cell>
          <cell r="Q387">
            <v>6725705</v>
          </cell>
          <cell r="R387">
            <v>862076</v>
          </cell>
          <cell r="S387">
            <v>6725661</v>
          </cell>
          <cell r="T387">
            <v>862119</v>
          </cell>
          <cell r="U387">
            <v>6725596</v>
          </cell>
          <cell r="V387">
            <v>862027</v>
          </cell>
          <cell r="W387">
            <v>6725705</v>
          </cell>
          <cell r="X387" t="str">
            <v>oui</v>
          </cell>
          <cell r="Y387" t="str">
            <v>oui</v>
          </cell>
        </row>
        <row r="388">
          <cell r="A388" t="str">
            <v>06012300</v>
          </cell>
          <cell r="B388">
            <v>2015</v>
          </cell>
          <cell r="C388" t="str">
            <v>RMC</v>
          </cell>
          <cell r="E388" t="str">
            <v>RCO</v>
          </cell>
          <cell r="F388" t="str">
            <v>RCO</v>
          </cell>
          <cell r="G388" t="str">
            <v>BOURGOGNE</v>
          </cell>
          <cell r="H388" t="str">
            <v>Côte-d'Or</v>
          </cell>
          <cell r="I388" t="str">
            <v>21</v>
          </cell>
          <cell r="J388" t="str">
            <v>MAGNY-SUR-TILLE</v>
          </cell>
          <cell r="K388" t="str">
            <v>21370</v>
          </cell>
          <cell r="L388">
            <v>206</v>
          </cell>
          <cell r="M388" t="str">
            <v>NORGES</v>
          </cell>
          <cell r="N388" t="str">
            <v>TP15</v>
          </cell>
          <cell r="O388" t="str">
            <v>NORGE A MAGNY-SUR-TILLE</v>
          </cell>
          <cell r="P388">
            <v>864202</v>
          </cell>
          <cell r="Q388">
            <v>6688529</v>
          </cell>
          <cell r="R388">
            <v>864503</v>
          </cell>
          <cell r="S388">
            <v>6688258</v>
          </cell>
          <cell r="T388">
            <v>864589</v>
          </cell>
          <cell r="U388">
            <v>6688207</v>
          </cell>
          <cell r="V388">
            <v>864202</v>
          </cell>
          <cell r="W388">
            <v>6688529</v>
          </cell>
          <cell r="X388" t="str">
            <v>oui</v>
          </cell>
          <cell r="Y388" t="str">
            <v>oui</v>
          </cell>
        </row>
        <row r="389">
          <cell r="A389" t="str">
            <v>06012600</v>
          </cell>
          <cell r="B389">
            <v>2015</v>
          </cell>
          <cell r="C389" t="str">
            <v>RMC</v>
          </cell>
          <cell r="E389" t="str">
            <v>RCS</v>
          </cell>
          <cell r="F389" t="str">
            <v>RCS</v>
          </cell>
          <cell r="G389" t="str">
            <v>BOURGOGNE</v>
          </cell>
          <cell r="H389" t="str">
            <v>Côte-d'Or</v>
          </cell>
          <cell r="I389" t="str">
            <v>21</v>
          </cell>
          <cell r="J389" t="str">
            <v>CESSEY-SUR-TILLE</v>
          </cell>
          <cell r="K389" t="str">
            <v>21126</v>
          </cell>
          <cell r="L389">
            <v>203</v>
          </cell>
          <cell r="M389" t="str">
            <v>TILLE</v>
          </cell>
          <cell r="N389" t="str">
            <v>M10</v>
          </cell>
          <cell r="O389" t="str">
            <v>TILLE A CESSEY-SUR-TILLE 1</v>
          </cell>
          <cell r="P389">
            <v>867606</v>
          </cell>
          <cell r="Q389">
            <v>6689036</v>
          </cell>
          <cell r="R389">
            <v>867607</v>
          </cell>
          <cell r="S389">
            <v>6688989</v>
          </cell>
          <cell r="T389">
            <v>867636</v>
          </cell>
          <cell r="U389">
            <v>6688803</v>
          </cell>
          <cell r="V389">
            <v>867606</v>
          </cell>
          <cell r="W389">
            <v>6689036</v>
          </cell>
          <cell r="X389" t="str">
            <v>oui</v>
          </cell>
          <cell r="Y389" t="str">
            <v>oui</v>
          </cell>
        </row>
        <row r="390">
          <cell r="A390" t="str">
            <v>06013800</v>
          </cell>
          <cell r="B390">
            <v>2015</v>
          </cell>
          <cell r="C390" t="str">
            <v>RMC</v>
          </cell>
          <cell r="E390" t="str">
            <v>RCSRCO</v>
          </cell>
          <cell r="F390" t="str">
            <v>RCS</v>
          </cell>
          <cell r="G390" t="str">
            <v>BOURGOGNE</v>
          </cell>
          <cell r="H390" t="str">
            <v>Côte-d'Or</v>
          </cell>
          <cell r="I390" t="str">
            <v>21</v>
          </cell>
          <cell r="J390" t="str">
            <v>CHAMPDOTRE</v>
          </cell>
          <cell r="K390" t="str">
            <v>21138</v>
          </cell>
          <cell r="L390">
            <v>188</v>
          </cell>
          <cell r="M390" t="str">
            <v>TILLE</v>
          </cell>
          <cell r="N390" t="str">
            <v>M10</v>
          </cell>
          <cell r="O390" t="str">
            <v>TILLE A CHAMPDOTRE</v>
          </cell>
          <cell r="P390">
            <v>874180</v>
          </cell>
          <cell r="Q390">
            <v>6677880</v>
          </cell>
          <cell r="R390">
            <v>874247</v>
          </cell>
          <cell r="S390">
            <v>6677848</v>
          </cell>
          <cell r="T390">
            <v>874421</v>
          </cell>
          <cell r="U390">
            <v>6677721</v>
          </cell>
          <cell r="V390">
            <v>874180</v>
          </cell>
          <cell r="W390">
            <v>6677880</v>
          </cell>
          <cell r="X390" t="str">
            <v>oui</v>
          </cell>
          <cell r="Y390" t="str">
            <v>oui</v>
          </cell>
        </row>
        <row r="391">
          <cell r="A391" t="str">
            <v>06014250</v>
          </cell>
          <cell r="B391">
            <v>2015</v>
          </cell>
          <cell r="C391" t="str">
            <v>RMC</v>
          </cell>
          <cell r="E391" t="str">
            <v>RCO</v>
          </cell>
          <cell r="F391" t="str">
            <v>RCO</v>
          </cell>
          <cell r="G391" t="str">
            <v>BOURGOGNE</v>
          </cell>
          <cell r="H391" t="str">
            <v>Côte-d'Or</v>
          </cell>
          <cell r="I391" t="str">
            <v>21</v>
          </cell>
          <cell r="J391" t="str">
            <v>FENAY</v>
          </cell>
          <cell r="K391" t="str">
            <v>21263</v>
          </cell>
          <cell r="L391">
            <v>211</v>
          </cell>
          <cell r="M391" t="str">
            <v>SANSFOND</v>
          </cell>
          <cell r="N391" t="str">
            <v>TP15</v>
          </cell>
          <cell r="O391" t="str">
            <v>SANSFOND A SAULON-LA-RUE</v>
          </cell>
          <cell r="P391">
            <v>856629</v>
          </cell>
          <cell r="Q391">
            <v>6682230</v>
          </cell>
          <cell r="V391">
            <v>856629</v>
          </cell>
          <cell r="W391">
            <v>6682230</v>
          </cell>
          <cell r="X391" t="str">
            <v>oui</v>
          </cell>
          <cell r="Y391" t="str">
            <v/>
          </cell>
        </row>
        <row r="392">
          <cell r="A392" t="str">
            <v>06014940</v>
          </cell>
          <cell r="B392">
            <v>2015</v>
          </cell>
          <cell r="C392" t="str">
            <v>RMC</v>
          </cell>
          <cell r="E392" t="str">
            <v>RCS</v>
          </cell>
          <cell r="F392" t="str">
            <v>RCS</v>
          </cell>
          <cell r="G392" t="str">
            <v>BOURGOGNE</v>
          </cell>
          <cell r="H392" t="str">
            <v>Côte-d'Or</v>
          </cell>
          <cell r="I392" t="str">
            <v>21</v>
          </cell>
          <cell r="J392" t="str">
            <v>LA BUSSIERE-SUR-OUCHE</v>
          </cell>
          <cell r="K392" t="str">
            <v>21120</v>
          </cell>
          <cell r="L392">
            <v>311</v>
          </cell>
          <cell r="M392" t="str">
            <v>OUCHE</v>
          </cell>
          <cell r="N392" t="str">
            <v>P10</v>
          </cell>
          <cell r="O392" t="str">
            <v>OUCHE A LA-BUSSIERE-SUR-OUCHE</v>
          </cell>
          <cell r="P392">
            <v>830606</v>
          </cell>
          <cell r="Q392">
            <v>6680270</v>
          </cell>
          <cell r="R392">
            <v>830593</v>
          </cell>
          <cell r="S392">
            <v>6680292</v>
          </cell>
          <cell r="T392">
            <v>830482</v>
          </cell>
          <cell r="U392">
            <v>6680337</v>
          </cell>
          <cell r="V392">
            <v>830606</v>
          </cell>
          <cell r="W392">
            <v>6680270</v>
          </cell>
          <cell r="X392" t="str">
            <v>oui</v>
          </cell>
          <cell r="Y392" t="str">
            <v>oui</v>
          </cell>
        </row>
        <row r="393">
          <cell r="A393" t="str">
            <v>06014970</v>
          </cell>
          <cell r="B393">
            <v>2015</v>
          </cell>
          <cell r="C393" t="str">
            <v>RMC</v>
          </cell>
          <cell r="E393" t="str">
            <v>RCS</v>
          </cell>
          <cell r="F393" t="str">
            <v>RCS</v>
          </cell>
          <cell r="G393" t="str">
            <v>BOURGOGNE</v>
          </cell>
          <cell r="H393" t="str">
            <v>Côte-d'Or</v>
          </cell>
          <cell r="I393" t="str">
            <v>21</v>
          </cell>
          <cell r="J393" t="str">
            <v>FLEUREY-SUR-OUCHE</v>
          </cell>
          <cell r="K393" t="str">
            <v>21273</v>
          </cell>
          <cell r="L393">
            <v>270</v>
          </cell>
          <cell r="M393" t="str">
            <v>OUCHE</v>
          </cell>
          <cell r="N393" t="str">
            <v>M10</v>
          </cell>
          <cell r="O393" t="str">
            <v>OUCHE A FLEUREY-SUR-OUCHE 1</v>
          </cell>
          <cell r="P393">
            <v>840466</v>
          </cell>
          <cell r="Q393">
            <v>6692159</v>
          </cell>
          <cell r="R393">
            <v>840529</v>
          </cell>
          <cell r="S393">
            <v>6692164</v>
          </cell>
          <cell r="T393">
            <v>840782</v>
          </cell>
          <cell r="U393">
            <v>6692112</v>
          </cell>
          <cell r="V393">
            <v>840466</v>
          </cell>
          <cell r="W393">
            <v>6692159</v>
          </cell>
          <cell r="X393" t="str">
            <v>oui</v>
          </cell>
          <cell r="Y393" t="str">
            <v>oui</v>
          </cell>
        </row>
        <row r="394">
          <cell r="A394" t="str">
            <v>06015600</v>
          </cell>
          <cell r="B394">
            <v>2015</v>
          </cell>
          <cell r="C394" t="str">
            <v>RMC</v>
          </cell>
          <cell r="E394" t="str">
            <v>RCO</v>
          </cell>
          <cell r="F394" t="str">
            <v>RCO</v>
          </cell>
          <cell r="G394" t="str">
            <v>BOURGOGNE</v>
          </cell>
          <cell r="H394" t="str">
            <v>Côte-d'Or</v>
          </cell>
          <cell r="I394" t="str">
            <v>21</v>
          </cell>
          <cell r="J394" t="str">
            <v>VAL-SUZON</v>
          </cell>
          <cell r="K394" t="str">
            <v>21651</v>
          </cell>
          <cell r="L394">
            <v>342</v>
          </cell>
          <cell r="M394" t="str">
            <v>SUZON</v>
          </cell>
          <cell r="N394" t="str">
            <v>TP10</v>
          </cell>
          <cell r="O394" t="str">
            <v>SUZON A VAL-SUZON 1</v>
          </cell>
          <cell r="X394" t="str">
            <v>oui</v>
          </cell>
          <cell r="Y394" t="str">
            <v/>
          </cell>
        </row>
        <row r="395">
          <cell r="A395" t="str">
            <v>06016000</v>
          </cell>
          <cell r="B395">
            <v>2015</v>
          </cell>
          <cell r="C395" t="str">
            <v>RMC</v>
          </cell>
          <cell r="E395" t="str">
            <v>RCO</v>
          </cell>
          <cell r="F395" t="str">
            <v>RCO</v>
          </cell>
          <cell r="G395" t="str">
            <v>BOURGOGNE</v>
          </cell>
          <cell r="H395" t="str">
            <v>Côte-d'Or</v>
          </cell>
          <cell r="I395" t="str">
            <v>21</v>
          </cell>
          <cell r="J395" t="str">
            <v>CRIMOLOIS</v>
          </cell>
          <cell r="K395" t="str">
            <v>21213</v>
          </cell>
          <cell r="L395">
            <v>213</v>
          </cell>
          <cell r="M395" t="str">
            <v>OUCHE</v>
          </cell>
          <cell r="N395" t="str">
            <v>M10</v>
          </cell>
          <cell r="O395" t="str">
            <v>OUCHE A CRIMOLOIS</v>
          </cell>
          <cell r="P395">
            <v>860089</v>
          </cell>
          <cell r="Q395">
            <v>6687250</v>
          </cell>
          <cell r="R395">
            <v>860110</v>
          </cell>
          <cell r="S395">
            <v>6687237</v>
          </cell>
          <cell r="T395">
            <v>860223</v>
          </cell>
          <cell r="U395">
            <v>6687031</v>
          </cell>
          <cell r="V395">
            <v>860089</v>
          </cell>
          <cell r="W395">
            <v>6687250</v>
          </cell>
          <cell r="X395" t="str">
            <v>oui</v>
          </cell>
          <cell r="Y395" t="str">
            <v>oui</v>
          </cell>
        </row>
        <row r="396">
          <cell r="A396" t="str">
            <v>06016500</v>
          </cell>
          <cell r="B396">
            <v>2015</v>
          </cell>
          <cell r="C396" t="str">
            <v>RMC</v>
          </cell>
          <cell r="E396" t="str">
            <v>RCSRCO</v>
          </cell>
          <cell r="F396" t="str">
            <v>RCS</v>
          </cell>
          <cell r="G396" t="str">
            <v>BOURGOGNE</v>
          </cell>
          <cell r="H396" t="str">
            <v>Côte-d'Or</v>
          </cell>
          <cell r="I396" t="str">
            <v>21</v>
          </cell>
          <cell r="J396" t="str">
            <v>ECHENON</v>
          </cell>
          <cell r="K396" t="str">
            <v>21239</v>
          </cell>
          <cell r="L396">
            <v>182</v>
          </cell>
          <cell r="M396" t="str">
            <v>OUCHE</v>
          </cell>
          <cell r="N396" t="str">
            <v>M10</v>
          </cell>
          <cell r="O396" t="str">
            <v>OUCHE A ECHENON</v>
          </cell>
          <cell r="P396">
            <v>872882</v>
          </cell>
          <cell r="Q396">
            <v>6670688</v>
          </cell>
          <cell r="R396">
            <v>872867</v>
          </cell>
          <cell r="S396">
            <v>6670688</v>
          </cell>
          <cell r="T396">
            <v>872860</v>
          </cell>
          <cell r="U396">
            <v>6670554</v>
          </cell>
          <cell r="V396">
            <v>872882</v>
          </cell>
          <cell r="W396">
            <v>6670688</v>
          </cell>
          <cell r="X396" t="str">
            <v>oui</v>
          </cell>
          <cell r="Y396" t="str">
            <v>oui</v>
          </cell>
        </row>
        <row r="397">
          <cell r="A397" t="str">
            <v>06016840</v>
          </cell>
          <cell r="B397">
            <v>2015</v>
          </cell>
          <cell r="C397" t="str">
            <v>RMC</v>
          </cell>
          <cell r="E397" t="str">
            <v>RCO</v>
          </cell>
          <cell r="F397" t="str">
            <v>RCO</v>
          </cell>
          <cell r="G397" t="str">
            <v>BOURGOGNE</v>
          </cell>
          <cell r="H397" t="str">
            <v>Côte-d'Or</v>
          </cell>
          <cell r="I397" t="str">
            <v>21</v>
          </cell>
          <cell r="J397" t="str">
            <v>IZEURE</v>
          </cell>
          <cell r="K397" t="str">
            <v>21319</v>
          </cell>
          <cell r="L397">
            <v>193</v>
          </cell>
          <cell r="M397" t="str">
            <v>VARAUDE</v>
          </cell>
          <cell r="N397" t="str">
            <v>TP15</v>
          </cell>
          <cell r="O397" t="str">
            <v>VARAUDE A IZEURE 1</v>
          </cell>
          <cell r="P397">
            <v>860465</v>
          </cell>
          <cell r="Q397">
            <v>6677596</v>
          </cell>
          <cell r="R397">
            <v>860465</v>
          </cell>
          <cell r="S397">
            <v>6677596</v>
          </cell>
          <cell r="T397">
            <v>860542</v>
          </cell>
          <cell r="U397">
            <v>6677532</v>
          </cell>
          <cell r="V397">
            <v>860465</v>
          </cell>
          <cell r="W397">
            <v>6677596</v>
          </cell>
          <cell r="X397" t="str">
            <v>oui</v>
          </cell>
          <cell r="Y397" t="str">
            <v>oui</v>
          </cell>
        </row>
        <row r="398">
          <cell r="A398" t="str">
            <v>06016940</v>
          </cell>
          <cell r="B398">
            <v>2015</v>
          </cell>
          <cell r="C398" t="str">
            <v>RMC</v>
          </cell>
          <cell r="E398" t="str">
            <v>RCSRCO</v>
          </cell>
          <cell r="F398" t="str">
            <v>RCS</v>
          </cell>
          <cell r="G398" t="str">
            <v>BOURGOGNE</v>
          </cell>
          <cell r="H398" t="str">
            <v>Côte-d'Or</v>
          </cell>
          <cell r="I398" t="str">
            <v>21</v>
          </cell>
          <cell r="J398" t="str">
            <v>BRAZEY-EN-PLAINE</v>
          </cell>
          <cell r="K398" t="str">
            <v>21103</v>
          </cell>
          <cell r="L398">
            <v>187</v>
          </cell>
          <cell r="M398" t="str">
            <v>BIETRE</v>
          </cell>
          <cell r="N398" t="str">
            <v>TP15</v>
          </cell>
          <cell r="O398" t="str">
            <v>BIETRE A BRAZEY-EN-PLAINE 1</v>
          </cell>
          <cell r="P398">
            <v>866743</v>
          </cell>
          <cell r="Q398">
            <v>6674565</v>
          </cell>
          <cell r="R398">
            <v>866709</v>
          </cell>
          <cell r="S398">
            <v>6674666</v>
          </cell>
          <cell r="T398">
            <v>866756</v>
          </cell>
          <cell r="U398">
            <v>6674568</v>
          </cell>
          <cell r="V398">
            <v>866743</v>
          </cell>
          <cell r="W398">
            <v>6674565</v>
          </cell>
          <cell r="X398" t="str">
            <v>oui</v>
          </cell>
          <cell r="Y398" t="str">
            <v>oui</v>
          </cell>
        </row>
        <row r="399">
          <cell r="A399" t="str">
            <v>06017000</v>
          </cell>
          <cell r="B399">
            <v>2015</v>
          </cell>
          <cell r="C399" t="str">
            <v>RMC</v>
          </cell>
          <cell r="E399" t="str">
            <v>RCSRCO</v>
          </cell>
          <cell r="F399" t="str">
            <v>RCS</v>
          </cell>
          <cell r="G399" t="str">
            <v>BOURGOGNE</v>
          </cell>
          <cell r="H399" t="str">
            <v>Côte-d'Or</v>
          </cell>
          <cell r="I399" t="str">
            <v>21</v>
          </cell>
          <cell r="J399" t="str">
            <v>BRAZEY-EN-PLAINE</v>
          </cell>
          <cell r="K399" t="str">
            <v>21103</v>
          </cell>
          <cell r="L399">
            <v>189</v>
          </cell>
          <cell r="M399" t="str">
            <v>VOUGE</v>
          </cell>
          <cell r="N399" t="str">
            <v>MP15</v>
          </cell>
          <cell r="O399" t="str">
            <v>VOUGE A AUBIGNY-EN-PLAINE</v>
          </cell>
          <cell r="P399">
            <v>864993</v>
          </cell>
          <cell r="Q399">
            <v>6672876</v>
          </cell>
          <cell r="R399">
            <v>864993</v>
          </cell>
          <cell r="S399">
            <v>6672876</v>
          </cell>
          <cell r="T399">
            <v>865166</v>
          </cell>
          <cell r="U399">
            <v>6672727</v>
          </cell>
          <cell r="V399">
            <v>864993</v>
          </cell>
          <cell r="W399">
            <v>6672876</v>
          </cell>
          <cell r="X399" t="str">
            <v>oui</v>
          </cell>
          <cell r="Y399" t="str">
            <v>oui</v>
          </cell>
        </row>
        <row r="400">
          <cell r="A400" t="str">
            <v>06017050</v>
          </cell>
          <cell r="B400">
            <v>2015</v>
          </cell>
          <cell r="C400" t="str">
            <v>RMC</v>
          </cell>
          <cell r="E400" t="str">
            <v>RCSRCO</v>
          </cell>
          <cell r="F400" t="str">
            <v>RCS</v>
          </cell>
          <cell r="G400" t="str">
            <v>BOURGOGNE</v>
          </cell>
          <cell r="H400" t="str">
            <v>Côte-d'Or</v>
          </cell>
          <cell r="I400" t="str">
            <v>21</v>
          </cell>
          <cell r="J400" t="str">
            <v>BONNENCONTRE</v>
          </cell>
          <cell r="K400" t="str">
            <v>21089</v>
          </cell>
          <cell r="L400">
            <v>180</v>
          </cell>
          <cell r="M400" t="str">
            <v>SAONE</v>
          </cell>
          <cell r="N400" t="str">
            <v>TG15</v>
          </cell>
          <cell r="O400" t="str">
            <v>SAONE A CHARREY-SUR-SAONE</v>
          </cell>
          <cell r="P400">
            <v>864613</v>
          </cell>
          <cell r="Q400">
            <v>6665419</v>
          </cell>
          <cell r="R400">
            <v>864613</v>
          </cell>
          <cell r="S400">
            <v>6665419</v>
          </cell>
          <cell r="T400">
            <v>864427</v>
          </cell>
          <cell r="U400">
            <v>6665974</v>
          </cell>
          <cell r="V400">
            <v>864613</v>
          </cell>
          <cell r="W400">
            <v>6665419</v>
          </cell>
          <cell r="X400" t="str">
            <v>oui</v>
          </cell>
          <cell r="Y400" t="str">
            <v>oui</v>
          </cell>
        </row>
        <row r="401">
          <cell r="A401" t="str">
            <v>06017070</v>
          </cell>
          <cell r="B401">
            <v>2015</v>
          </cell>
          <cell r="C401" t="str">
            <v>RMC</v>
          </cell>
          <cell r="E401" t="str">
            <v>RCSRCO</v>
          </cell>
          <cell r="F401" t="str">
            <v>RCS</v>
          </cell>
          <cell r="G401" t="str">
            <v>BOURGOGNE</v>
          </cell>
          <cell r="H401" t="str">
            <v>Côte-d'Or</v>
          </cell>
          <cell r="I401" t="str">
            <v>21</v>
          </cell>
          <cell r="J401" t="str">
            <v>SEURRE</v>
          </cell>
          <cell r="K401" t="str">
            <v>21607</v>
          </cell>
          <cell r="L401">
            <v>179</v>
          </cell>
          <cell r="M401" t="str">
            <v>SAONE</v>
          </cell>
          <cell r="N401" t="str">
            <v>TG15</v>
          </cell>
          <cell r="O401" t="str">
            <v>SAONE A SEURRE</v>
          </cell>
          <cell r="P401">
            <v>862750</v>
          </cell>
          <cell r="Q401">
            <v>6657626</v>
          </cell>
          <cell r="R401">
            <v>862691</v>
          </cell>
          <cell r="S401">
            <v>6657800</v>
          </cell>
          <cell r="T401">
            <v>862865</v>
          </cell>
          <cell r="U401">
            <v>6657430</v>
          </cell>
          <cell r="V401">
            <v>862750</v>
          </cell>
          <cell r="W401">
            <v>6657626</v>
          </cell>
          <cell r="X401" t="str">
            <v>oui</v>
          </cell>
          <cell r="Y401" t="str">
            <v>oui</v>
          </cell>
        </row>
        <row r="402">
          <cell r="A402" t="str">
            <v>06018185</v>
          </cell>
          <cell r="B402">
            <v>2015</v>
          </cell>
          <cell r="C402" t="str">
            <v>RMC</v>
          </cell>
          <cell r="E402" t="str">
            <v>RCSRCO</v>
          </cell>
          <cell r="F402" t="str">
            <v>RCS</v>
          </cell>
          <cell r="G402" t="str">
            <v>FRANCHE-COMTE</v>
          </cell>
          <cell r="H402" t="str">
            <v>Doubs</v>
          </cell>
          <cell r="I402" t="str">
            <v>25</v>
          </cell>
          <cell r="J402" t="str">
            <v>HYEVRE-PAROISSE</v>
          </cell>
          <cell r="K402" t="str">
            <v>25313</v>
          </cell>
          <cell r="L402">
            <v>271</v>
          </cell>
          <cell r="M402" t="str">
            <v>DOUBS</v>
          </cell>
          <cell r="N402" t="str">
            <v>G5</v>
          </cell>
          <cell r="O402" t="str">
            <v>DOUBS A HYEVRE-PAROISSE</v>
          </cell>
          <cell r="P402">
            <v>959080</v>
          </cell>
          <cell r="Q402">
            <v>6701998</v>
          </cell>
          <cell r="R402">
            <v>960040</v>
          </cell>
          <cell r="S402">
            <v>6701581</v>
          </cell>
          <cell r="T402">
            <v>959790</v>
          </cell>
          <cell r="U402">
            <v>6701745</v>
          </cell>
          <cell r="V402">
            <v>959080</v>
          </cell>
          <cell r="W402">
            <v>6701998</v>
          </cell>
          <cell r="X402" t="str">
            <v>oui</v>
          </cell>
          <cell r="Y402" t="str">
            <v/>
          </cell>
        </row>
        <row r="403">
          <cell r="A403" t="str">
            <v>06035325</v>
          </cell>
          <cell r="B403">
            <v>2015</v>
          </cell>
          <cell r="C403" t="str">
            <v>RMC</v>
          </cell>
          <cell r="E403" t="str">
            <v>RCO</v>
          </cell>
          <cell r="F403" t="str">
            <v>RCO</v>
          </cell>
          <cell r="G403" t="str">
            <v>BOURGOGNE</v>
          </cell>
          <cell r="H403" t="str">
            <v>Saône-et-Loire</v>
          </cell>
          <cell r="I403" t="str">
            <v>71</v>
          </cell>
          <cell r="J403" t="str">
            <v>LA RACINEUSE</v>
          </cell>
          <cell r="K403" t="str">
            <v>71364</v>
          </cell>
          <cell r="L403">
            <v>185</v>
          </cell>
          <cell r="M403" t="str">
            <v>FLORENCE</v>
          </cell>
          <cell r="N403" t="str">
            <v>TP15</v>
          </cell>
          <cell r="O403" t="str">
            <v>FLORENCE A LA-RACINEUSE</v>
          </cell>
          <cell r="P403">
            <v>865274</v>
          </cell>
          <cell r="Q403">
            <v>6638660</v>
          </cell>
          <cell r="R403">
            <v>865274</v>
          </cell>
          <cell r="S403">
            <v>6638660</v>
          </cell>
          <cell r="T403">
            <v>865350</v>
          </cell>
          <cell r="U403">
            <v>6638689</v>
          </cell>
          <cell r="V403">
            <v>865274</v>
          </cell>
          <cell r="W403">
            <v>6638660</v>
          </cell>
          <cell r="X403" t="str">
            <v>oui</v>
          </cell>
          <cell r="Y403" t="str">
            <v/>
          </cell>
        </row>
        <row r="404">
          <cell r="A404" t="str">
            <v>06035330</v>
          </cell>
          <cell r="B404">
            <v>2015</v>
          </cell>
          <cell r="C404" t="str">
            <v>RMC</v>
          </cell>
          <cell r="E404" t="str">
            <v>RCO</v>
          </cell>
          <cell r="F404" t="str">
            <v>RCO</v>
          </cell>
          <cell r="G404" t="str">
            <v>BOURGOGNE</v>
          </cell>
          <cell r="H404" t="str">
            <v>Saône-et-Loire</v>
          </cell>
          <cell r="I404" t="str">
            <v>71</v>
          </cell>
          <cell r="J404" t="str">
            <v>SAINT-BONNET-EN-BRESSE</v>
          </cell>
          <cell r="K404" t="str">
            <v>71396</v>
          </cell>
          <cell r="L404">
            <v>185</v>
          </cell>
          <cell r="M404" t="str">
            <v>GUYOTTE</v>
          </cell>
          <cell r="N404" t="str">
            <v>TP15</v>
          </cell>
          <cell r="O404" t="str">
            <v>GUYOTTE A ST-BONNET-EN-BRESSE</v>
          </cell>
          <cell r="P404">
            <v>865948</v>
          </cell>
          <cell r="Q404">
            <v>6641525</v>
          </cell>
          <cell r="R404">
            <v>865841</v>
          </cell>
          <cell r="S404">
            <v>6641319</v>
          </cell>
          <cell r="T404">
            <v>865909</v>
          </cell>
          <cell r="U404">
            <v>6641394</v>
          </cell>
          <cell r="V404">
            <v>865948</v>
          </cell>
          <cell r="W404">
            <v>6641525</v>
          </cell>
          <cell r="X404" t="str">
            <v>oui</v>
          </cell>
          <cell r="Y404" t="str">
            <v/>
          </cell>
        </row>
        <row r="405">
          <cell r="A405" t="str">
            <v>06035340</v>
          </cell>
          <cell r="B405">
            <v>2015</v>
          </cell>
          <cell r="C405" t="str">
            <v>RMC</v>
          </cell>
          <cell r="E405" t="str">
            <v>RCO</v>
          </cell>
          <cell r="F405" t="str">
            <v>RCO</v>
          </cell>
          <cell r="G405" t="str">
            <v>BOURGOGNE</v>
          </cell>
          <cell r="H405" t="str">
            <v>Saône-et-Loire</v>
          </cell>
          <cell r="I405" t="str">
            <v>71</v>
          </cell>
          <cell r="J405" t="str">
            <v>CHARETTE-VARENNES</v>
          </cell>
          <cell r="K405" t="str">
            <v>71101</v>
          </cell>
          <cell r="L405">
            <v>180</v>
          </cell>
          <cell r="M405" t="str">
            <v>GUYOTTE</v>
          </cell>
          <cell r="N405" t="str">
            <v>TP15</v>
          </cell>
          <cell r="O405" t="str">
            <v>GUYOTTE A CHARETTE</v>
          </cell>
          <cell r="P405">
            <v>866344</v>
          </cell>
          <cell r="Q405">
            <v>6645172</v>
          </cell>
          <cell r="R405">
            <v>866370</v>
          </cell>
          <cell r="S405">
            <v>6645225</v>
          </cell>
          <cell r="T405">
            <v>866328</v>
          </cell>
          <cell r="U405">
            <v>6645367</v>
          </cell>
          <cell r="V405">
            <v>866344</v>
          </cell>
          <cell r="W405">
            <v>6645172</v>
          </cell>
          <cell r="X405" t="str">
            <v>oui</v>
          </cell>
          <cell r="Y405" t="str">
            <v/>
          </cell>
        </row>
        <row r="406">
          <cell r="A406" t="str">
            <v>06035450</v>
          </cell>
          <cell r="B406">
            <v>2015</v>
          </cell>
          <cell r="C406" t="str">
            <v>RMC</v>
          </cell>
          <cell r="E406" t="str">
            <v>RCO</v>
          </cell>
          <cell r="F406" t="str">
            <v>RCO</v>
          </cell>
          <cell r="G406" t="str">
            <v>BOURGOGNE</v>
          </cell>
          <cell r="H406" t="str">
            <v>Saône-et-Loire</v>
          </cell>
          <cell r="I406" t="str">
            <v>71</v>
          </cell>
          <cell r="J406" t="str">
            <v>SERLEY</v>
          </cell>
          <cell r="K406" t="str">
            <v>71516</v>
          </cell>
          <cell r="L406">
            <v>189</v>
          </cell>
          <cell r="M406" t="str">
            <v>ETANG DU MOULIN</v>
          </cell>
          <cell r="N406" t="str">
            <v>TP15</v>
          </cell>
          <cell r="O406" t="str">
            <v>RUISSEAU DE L'ETANG DU MOULIN A SERLEY</v>
          </cell>
          <cell r="P406">
            <v>869523</v>
          </cell>
          <cell r="Q406">
            <v>6634989</v>
          </cell>
          <cell r="R406">
            <v>869511</v>
          </cell>
          <cell r="S406">
            <v>6634991</v>
          </cell>
          <cell r="T406">
            <v>869462</v>
          </cell>
          <cell r="U406">
            <v>6635009</v>
          </cell>
          <cell r="V406">
            <v>869523</v>
          </cell>
          <cell r="W406">
            <v>6634989</v>
          </cell>
          <cell r="X406" t="str">
            <v>oui</v>
          </cell>
          <cell r="Y406" t="str">
            <v>oui</v>
          </cell>
        </row>
        <row r="407">
          <cell r="A407" t="str">
            <v>06035500</v>
          </cell>
          <cell r="B407">
            <v>2015</v>
          </cell>
          <cell r="C407" t="str">
            <v>RMC</v>
          </cell>
          <cell r="E407" t="str">
            <v>RCSRCO</v>
          </cell>
          <cell r="F407" t="str">
            <v>RCS</v>
          </cell>
          <cell r="G407" t="str">
            <v>BOURGOGNE</v>
          </cell>
          <cell r="H407" t="str">
            <v>Saône-et-Loire</v>
          </cell>
          <cell r="I407" t="str">
            <v>71</v>
          </cell>
          <cell r="J407" t="str">
            <v>SAUNIERES</v>
          </cell>
          <cell r="K407" t="str">
            <v>71504</v>
          </cell>
          <cell r="L407">
            <v>175</v>
          </cell>
          <cell r="M407" t="str">
            <v>DOUBS</v>
          </cell>
          <cell r="N407" t="str">
            <v>TG15</v>
          </cell>
          <cell r="O407" t="str">
            <v>DOUBS A SAUNIERES</v>
          </cell>
          <cell r="P407">
            <v>858735</v>
          </cell>
          <cell r="Q407">
            <v>6646876</v>
          </cell>
          <cell r="R407">
            <v>858617</v>
          </cell>
          <cell r="S407">
            <v>6646770</v>
          </cell>
          <cell r="T407">
            <v>858173</v>
          </cell>
          <cell r="U407">
            <v>6646430</v>
          </cell>
          <cell r="V407">
            <v>858735</v>
          </cell>
          <cell r="W407">
            <v>6646876</v>
          </cell>
          <cell r="X407" t="str">
            <v>oui</v>
          </cell>
          <cell r="Y407" t="str">
            <v/>
          </cell>
        </row>
        <row r="408">
          <cell r="A408" t="str">
            <v>06035690</v>
          </cell>
          <cell r="B408">
            <v>2015</v>
          </cell>
          <cell r="C408" t="str">
            <v>RMC</v>
          </cell>
          <cell r="E408" t="str">
            <v>RCS</v>
          </cell>
          <cell r="F408" t="str">
            <v>RCS</v>
          </cell>
          <cell r="G408" t="str">
            <v>BOURGOGNE</v>
          </cell>
          <cell r="H408" t="str">
            <v>Saône-et-Loire</v>
          </cell>
          <cell r="I408" t="str">
            <v>71</v>
          </cell>
          <cell r="J408" t="str">
            <v>ESSERTENNE</v>
          </cell>
          <cell r="K408" t="str">
            <v>71191</v>
          </cell>
          <cell r="L408">
            <v>249</v>
          </cell>
          <cell r="M408" t="str">
            <v>DHEUNE</v>
          </cell>
          <cell r="N408" t="str">
            <v>P21</v>
          </cell>
          <cell r="O408" t="str">
            <v>DHEUNE A ESSERTENNE</v>
          </cell>
          <cell r="P408">
            <v>819700</v>
          </cell>
          <cell r="Q408">
            <v>6634689</v>
          </cell>
          <cell r="R408">
            <v>819638</v>
          </cell>
          <cell r="S408">
            <v>6634574</v>
          </cell>
          <cell r="T408">
            <v>819728</v>
          </cell>
          <cell r="U408">
            <v>6634651</v>
          </cell>
          <cell r="V408">
            <v>819700</v>
          </cell>
          <cell r="W408">
            <v>6634689</v>
          </cell>
          <cell r="X408" t="str">
            <v>oui</v>
          </cell>
          <cell r="Y408" t="str">
            <v>oui</v>
          </cell>
        </row>
        <row r="409">
          <cell r="A409" t="str">
            <v>06036070</v>
          </cell>
          <cell r="B409">
            <v>2015</v>
          </cell>
          <cell r="C409" t="str">
            <v>RMC</v>
          </cell>
          <cell r="E409" t="str">
            <v>RCO</v>
          </cell>
          <cell r="F409" t="str">
            <v>RCO</v>
          </cell>
          <cell r="G409" t="str">
            <v>BOURGOGNE</v>
          </cell>
          <cell r="H409" t="str">
            <v>Saône-et-Loire</v>
          </cell>
          <cell r="I409" t="str">
            <v>21</v>
          </cell>
          <cell r="J409" t="str">
            <v>MEURSAULT</v>
          </cell>
          <cell r="K409" t="str">
            <v>21412</v>
          </cell>
          <cell r="L409">
            <v>226</v>
          </cell>
          <cell r="M409" t="str">
            <v>CLOUX</v>
          </cell>
          <cell r="N409" t="str">
            <v>TP10</v>
          </cell>
          <cell r="O409" t="str">
            <v>CLOUX A MEURSAULT 1</v>
          </cell>
          <cell r="P409">
            <v>835417</v>
          </cell>
          <cell r="Q409">
            <v>6653904</v>
          </cell>
          <cell r="R409">
            <v>835400</v>
          </cell>
          <cell r="S409">
            <v>6653998</v>
          </cell>
          <cell r="T409">
            <v>835433</v>
          </cell>
          <cell r="U409">
            <v>6653979</v>
          </cell>
          <cell r="V409">
            <v>835417</v>
          </cell>
          <cell r="W409">
            <v>6653904</v>
          </cell>
          <cell r="X409" t="str">
            <v>oui</v>
          </cell>
          <cell r="Y409" t="str">
            <v>oui</v>
          </cell>
        </row>
        <row r="410">
          <cell r="A410" t="str">
            <v>06036970</v>
          </cell>
          <cell r="B410">
            <v>2015</v>
          </cell>
          <cell r="C410" t="str">
            <v>RMC</v>
          </cell>
          <cell r="E410" t="str">
            <v>RCSRCO</v>
          </cell>
          <cell r="F410" t="str">
            <v>RCS</v>
          </cell>
          <cell r="G410" t="str">
            <v>BOURGOGNE</v>
          </cell>
          <cell r="H410" t="str">
            <v>Saône-et-Loire</v>
          </cell>
          <cell r="I410" t="str">
            <v>21</v>
          </cell>
          <cell r="J410" t="str">
            <v>CORGENGOUX</v>
          </cell>
          <cell r="K410" t="str">
            <v>21193</v>
          </cell>
          <cell r="L410">
            <v>180</v>
          </cell>
          <cell r="M410" t="str">
            <v>MEUZIN</v>
          </cell>
          <cell r="N410" t="str">
            <v>MP15</v>
          </cell>
          <cell r="O410" t="str">
            <v>MEUZIN A CORGENGOUX 2</v>
          </cell>
          <cell r="P410">
            <v>851727</v>
          </cell>
          <cell r="Q410">
            <v>6655572</v>
          </cell>
          <cell r="R410">
            <v>851756</v>
          </cell>
          <cell r="S410">
            <v>6655527</v>
          </cell>
          <cell r="T410">
            <v>851861</v>
          </cell>
          <cell r="U410">
            <v>6655414</v>
          </cell>
          <cell r="V410">
            <v>851727</v>
          </cell>
          <cell r="W410">
            <v>6655572</v>
          </cell>
          <cell r="X410" t="str">
            <v>oui</v>
          </cell>
          <cell r="Y410" t="str">
            <v>oui</v>
          </cell>
        </row>
        <row r="411">
          <cell r="A411" t="str">
            <v>06037085</v>
          </cell>
          <cell r="B411">
            <v>2015</v>
          </cell>
          <cell r="C411" t="str">
            <v>RMC</v>
          </cell>
          <cell r="E411" t="str">
            <v>RCO</v>
          </cell>
          <cell r="F411" t="str">
            <v>RCO</v>
          </cell>
          <cell r="G411" t="str">
            <v>BOURGOGNE</v>
          </cell>
          <cell r="H411" t="str">
            <v>Saône-et-Loire</v>
          </cell>
          <cell r="I411" t="str">
            <v>21</v>
          </cell>
          <cell r="J411" t="str">
            <v>CORPEAU</v>
          </cell>
          <cell r="K411" t="str">
            <v>21196</v>
          </cell>
          <cell r="L411">
            <v>203</v>
          </cell>
          <cell r="M411" t="str">
            <v>DHEUNE</v>
          </cell>
          <cell r="N411" t="str">
            <v>P21</v>
          </cell>
          <cell r="O411" t="str">
            <v>DHEUNE A CORPEAU 2</v>
          </cell>
          <cell r="P411">
            <v>834763</v>
          </cell>
          <cell r="Q411">
            <v>6648230</v>
          </cell>
          <cell r="R411">
            <v>834623</v>
          </cell>
          <cell r="S411">
            <v>6648150</v>
          </cell>
          <cell r="T411">
            <v>834689</v>
          </cell>
          <cell r="U411">
            <v>6648211</v>
          </cell>
          <cell r="V411">
            <v>834763</v>
          </cell>
          <cell r="W411">
            <v>6648230</v>
          </cell>
          <cell r="X411" t="str">
            <v>oui</v>
          </cell>
          <cell r="Y411" t="str">
            <v>oui</v>
          </cell>
        </row>
        <row r="412">
          <cell r="A412" t="str">
            <v>06037300</v>
          </cell>
          <cell r="B412">
            <v>2015</v>
          </cell>
          <cell r="C412" t="str">
            <v>RMC</v>
          </cell>
          <cell r="E412" t="str">
            <v>RCSRCO</v>
          </cell>
          <cell r="F412" t="str">
            <v>RCS</v>
          </cell>
          <cell r="G412" t="str">
            <v>BOURGOGNE</v>
          </cell>
          <cell r="H412" t="str">
            <v>Saône-et-Loire</v>
          </cell>
          <cell r="I412" t="str">
            <v>71</v>
          </cell>
          <cell r="J412" t="str">
            <v>SAINT-MARTIN-EN-GATINOIS</v>
          </cell>
          <cell r="K412" t="str">
            <v>71457</v>
          </cell>
          <cell r="L412">
            <v>178</v>
          </cell>
          <cell r="M412" t="str">
            <v>DHEUNE</v>
          </cell>
          <cell r="N412" t="str">
            <v>MP15</v>
          </cell>
          <cell r="O412" t="str">
            <v>DHEUNE A ST-MARTIN-EN-GATINOIS</v>
          </cell>
          <cell r="P412">
            <v>853525</v>
          </cell>
          <cell r="Q412">
            <v>6651204</v>
          </cell>
          <cell r="R412">
            <v>854321</v>
          </cell>
          <cell r="S412">
            <v>6652073</v>
          </cell>
          <cell r="T412">
            <v>854228</v>
          </cell>
          <cell r="U412">
            <v>6652044</v>
          </cell>
          <cell r="V412">
            <v>853525</v>
          </cell>
          <cell r="W412">
            <v>6651204</v>
          </cell>
          <cell r="X412" t="str">
            <v>oui</v>
          </cell>
          <cell r="Y412" t="str">
            <v>oui</v>
          </cell>
        </row>
        <row r="413">
          <cell r="A413" t="str">
            <v>06037400</v>
          </cell>
          <cell r="B413">
            <v>2015</v>
          </cell>
          <cell r="C413" t="str">
            <v>RMC</v>
          </cell>
          <cell r="E413" t="str">
            <v>RCS</v>
          </cell>
          <cell r="F413" t="str">
            <v>RCS</v>
          </cell>
          <cell r="G413" t="str">
            <v>BOURGOGNE</v>
          </cell>
          <cell r="H413" t="str">
            <v>Saône-et-Loire</v>
          </cell>
          <cell r="I413" t="str">
            <v>71</v>
          </cell>
          <cell r="J413" t="str">
            <v>VERJUX</v>
          </cell>
          <cell r="K413" t="str">
            <v>71570</v>
          </cell>
          <cell r="L413">
            <v>173</v>
          </cell>
          <cell r="M413" t="str">
            <v>SAONE</v>
          </cell>
          <cell r="N413" t="str">
            <v>TG15</v>
          </cell>
          <cell r="O413" t="str">
            <v>SAONE A GERGY</v>
          </cell>
          <cell r="P413">
            <v>848602</v>
          </cell>
          <cell r="Q413">
            <v>6644783</v>
          </cell>
          <cell r="R413">
            <v>848602</v>
          </cell>
          <cell r="S413">
            <v>6644783</v>
          </cell>
          <cell r="T413">
            <v>848700</v>
          </cell>
          <cell r="U413">
            <v>6644075</v>
          </cell>
          <cell r="V413">
            <v>848602</v>
          </cell>
          <cell r="W413">
            <v>6644783</v>
          </cell>
          <cell r="X413" t="str">
            <v>oui</v>
          </cell>
          <cell r="Y413" t="str">
            <v>oui</v>
          </cell>
        </row>
        <row r="414">
          <cell r="A414" t="str">
            <v>06038300</v>
          </cell>
          <cell r="B414">
            <v>2015</v>
          </cell>
          <cell r="C414" t="str">
            <v>RMC</v>
          </cell>
          <cell r="E414" t="str">
            <v>RCO</v>
          </cell>
          <cell r="F414" t="str">
            <v>RCO</v>
          </cell>
          <cell r="G414" t="str">
            <v>BOURGOGNE</v>
          </cell>
          <cell r="H414" t="str">
            <v>Saône-et-Loire</v>
          </cell>
          <cell r="I414" t="str">
            <v>71</v>
          </cell>
          <cell r="J414" t="str">
            <v>SAINT-REMY</v>
          </cell>
          <cell r="K414" t="str">
            <v>71475</v>
          </cell>
          <cell r="L414">
            <v>178</v>
          </cell>
          <cell r="M414" t="str">
            <v>CORNE</v>
          </cell>
          <cell r="N414" t="str">
            <v>TP15</v>
          </cell>
          <cell r="O414" t="str">
            <v>CORNE A ST-REMY 1</v>
          </cell>
          <cell r="P414">
            <v>839154</v>
          </cell>
          <cell r="Q414">
            <v>6629196</v>
          </cell>
          <cell r="R414">
            <v>839154</v>
          </cell>
          <cell r="S414">
            <v>6629196</v>
          </cell>
          <cell r="T414">
            <v>839202</v>
          </cell>
          <cell r="U414">
            <v>6629187</v>
          </cell>
          <cell r="V414">
            <v>839154</v>
          </cell>
          <cell r="W414">
            <v>6629196</v>
          </cell>
          <cell r="X414" t="str">
            <v>oui</v>
          </cell>
          <cell r="Y414" t="str">
            <v>oui</v>
          </cell>
        </row>
        <row r="415">
          <cell r="A415" t="str">
            <v>06038900</v>
          </cell>
          <cell r="B415">
            <v>2015</v>
          </cell>
          <cell r="C415" t="str">
            <v>RMC</v>
          </cell>
          <cell r="E415" t="str">
            <v>RCO</v>
          </cell>
          <cell r="F415" t="str">
            <v>RCO</v>
          </cell>
          <cell r="G415" t="str">
            <v>BOURGOGNE</v>
          </cell>
          <cell r="H415" t="str">
            <v>Saône-et-Loire</v>
          </cell>
          <cell r="I415" t="str">
            <v>71</v>
          </cell>
          <cell r="J415" t="str">
            <v>SAINT-REMY</v>
          </cell>
          <cell r="K415" t="str">
            <v>71475</v>
          </cell>
          <cell r="L415">
            <v>175</v>
          </cell>
          <cell r="M415" t="str">
            <v>THALIE</v>
          </cell>
          <cell r="N415" t="str">
            <v>TP15</v>
          </cell>
          <cell r="O415" t="str">
            <v>THALIE A ST-REMY</v>
          </cell>
          <cell r="P415">
            <v>840642</v>
          </cell>
          <cell r="Q415">
            <v>6630531</v>
          </cell>
          <cell r="R415">
            <v>840642</v>
          </cell>
          <cell r="S415">
            <v>6630531</v>
          </cell>
          <cell r="T415">
            <v>840711</v>
          </cell>
          <cell r="U415">
            <v>6630510</v>
          </cell>
          <cell r="V415">
            <v>840642</v>
          </cell>
          <cell r="W415">
            <v>6630531</v>
          </cell>
          <cell r="X415" t="str">
            <v>oui</v>
          </cell>
          <cell r="Y415" t="str">
            <v>oui</v>
          </cell>
        </row>
        <row r="416">
          <cell r="A416" t="str">
            <v>06039500</v>
          </cell>
          <cell r="B416">
            <v>2015</v>
          </cell>
          <cell r="C416" t="str">
            <v>RMC</v>
          </cell>
          <cell r="E416" t="str">
            <v>RCSRCO</v>
          </cell>
          <cell r="F416" t="str">
            <v>RCS</v>
          </cell>
          <cell r="G416" t="str">
            <v>BOURGOGNE</v>
          </cell>
          <cell r="H416" t="str">
            <v>Saône-et-Loire</v>
          </cell>
          <cell r="I416" t="str">
            <v>71</v>
          </cell>
          <cell r="J416" t="str">
            <v>OUROUX-SUR-SAONE</v>
          </cell>
          <cell r="K416" t="str">
            <v>71336</v>
          </cell>
          <cell r="L416">
            <v>175</v>
          </cell>
          <cell r="M416" t="str">
            <v>SAONE</v>
          </cell>
          <cell r="O416" t="str">
            <v>SAONE A OUROUX-SUR-SAONE</v>
          </cell>
          <cell r="P416">
            <v>847647</v>
          </cell>
          <cell r="Q416">
            <v>6625223</v>
          </cell>
          <cell r="R416">
            <v>847647</v>
          </cell>
          <cell r="S416">
            <v>6625223</v>
          </cell>
          <cell r="T416">
            <v>847782</v>
          </cell>
          <cell r="U416">
            <v>6624763</v>
          </cell>
          <cell r="V416">
            <v>847647</v>
          </cell>
          <cell r="W416">
            <v>6625223</v>
          </cell>
          <cell r="X416" t="str">
            <v>oui</v>
          </cell>
          <cell r="Y416" t="str">
            <v>oui</v>
          </cell>
        </row>
        <row r="417">
          <cell r="A417" t="str">
            <v>06039960</v>
          </cell>
          <cell r="B417">
            <v>2015</v>
          </cell>
          <cell r="C417" t="str">
            <v>RMC</v>
          </cell>
          <cell r="E417" t="str">
            <v>RCSRCO</v>
          </cell>
          <cell r="F417" t="str">
            <v>RCS</v>
          </cell>
          <cell r="G417" t="str">
            <v>BOURGOGNE</v>
          </cell>
          <cell r="H417" t="str">
            <v>Saône-et-Loire</v>
          </cell>
          <cell r="I417" t="str">
            <v>71</v>
          </cell>
          <cell r="J417" t="str">
            <v>SAINTE-CECILE</v>
          </cell>
          <cell r="K417" t="str">
            <v>71397</v>
          </cell>
          <cell r="L417">
            <v>264</v>
          </cell>
          <cell r="M417" t="str">
            <v>GROSNE</v>
          </cell>
          <cell r="N417" t="str">
            <v>P3</v>
          </cell>
          <cell r="O417" t="str">
            <v>GROSNE A STE-CECILE</v>
          </cell>
          <cell r="P417">
            <v>823347</v>
          </cell>
          <cell r="Q417">
            <v>6587228</v>
          </cell>
          <cell r="R417">
            <v>823347</v>
          </cell>
          <cell r="S417">
            <v>6587228</v>
          </cell>
          <cell r="T417">
            <v>823413</v>
          </cell>
          <cell r="U417">
            <v>6587350</v>
          </cell>
          <cell r="V417">
            <v>823347</v>
          </cell>
          <cell r="W417">
            <v>6587228</v>
          </cell>
          <cell r="X417" t="str">
            <v>oui</v>
          </cell>
          <cell r="Y417" t="str">
            <v>oui</v>
          </cell>
        </row>
        <row r="418">
          <cell r="A418" t="str">
            <v>06040400</v>
          </cell>
          <cell r="B418">
            <v>2015</v>
          </cell>
          <cell r="C418" t="str">
            <v>RMC</v>
          </cell>
          <cell r="E418" t="str">
            <v>RCSRCO</v>
          </cell>
          <cell r="F418" t="str">
            <v>RCS</v>
          </cell>
          <cell r="G418" t="str">
            <v>BOURGOGNE</v>
          </cell>
          <cell r="H418" t="str">
            <v>Saône-et-Loire</v>
          </cell>
          <cell r="I418" t="str">
            <v>71</v>
          </cell>
          <cell r="J418" t="str">
            <v>SIGY-LE-CHATEL</v>
          </cell>
          <cell r="K418" t="str">
            <v>71521</v>
          </cell>
          <cell r="L418">
            <v>217</v>
          </cell>
          <cell r="M418" t="str">
            <v>GUYE</v>
          </cell>
          <cell r="N418" t="str">
            <v>P10</v>
          </cell>
          <cell r="O418" t="str">
            <v>GUYE A SIGY-LE-CHATEL</v>
          </cell>
          <cell r="P418">
            <v>820086</v>
          </cell>
          <cell r="Q418">
            <v>6606769</v>
          </cell>
          <cell r="R418">
            <v>820118</v>
          </cell>
          <cell r="S418">
            <v>6606772</v>
          </cell>
          <cell r="T418">
            <v>820184</v>
          </cell>
          <cell r="U418">
            <v>6606705</v>
          </cell>
          <cell r="V418">
            <v>820086</v>
          </cell>
          <cell r="W418">
            <v>6606769</v>
          </cell>
          <cell r="X418" t="str">
            <v>oui</v>
          </cell>
          <cell r="Y418" t="str">
            <v/>
          </cell>
        </row>
        <row r="419">
          <cell r="A419" t="str">
            <v>06040730</v>
          </cell>
          <cell r="B419">
            <v>2015</v>
          </cell>
          <cell r="C419" t="str">
            <v>RMC</v>
          </cell>
          <cell r="E419" t="str">
            <v>RCO</v>
          </cell>
          <cell r="F419" t="str">
            <v>RCO</v>
          </cell>
          <cell r="G419" t="str">
            <v>BOURGOGNE</v>
          </cell>
          <cell r="H419" t="str">
            <v>Saône-et-Loire</v>
          </cell>
          <cell r="I419" t="str">
            <v>71</v>
          </cell>
          <cell r="J419" t="str">
            <v>MALAY</v>
          </cell>
          <cell r="K419" t="str">
            <v>71272</v>
          </cell>
          <cell r="L419">
            <v>202</v>
          </cell>
          <cell r="M419" t="str">
            <v>GROSNE</v>
          </cell>
          <cell r="N419" t="str">
            <v>P10</v>
          </cell>
          <cell r="O419" t="str">
            <v>GROSNE A MALAY 3</v>
          </cell>
          <cell r="P419">
            <v>828126</v>
          </cell>
          <cell r="Q419">
            <v>6607522</v>
          </cell>
          <cell r="V419">
            <v>828126</v>
          </cell>
          <cell r="W419">
            <v>6607522</v>
          </cell>
          <cell r="X419" t="str">
            <v>oui</v>
          </cell>
          <cell r="Y419" t="str">
            <v>oui</v>
          </cell>
        </row>
        <row r="420">
          <cell r="A420" t="str">
            <v>06040740</v>
          </cell>
          <cell r="B420">
            <v>2015</v>
          </cell>
          <cell r="C420" t="str">
            <v>RMC</v>
          </cell>
          <cell r="E420" t="str">
            <v>REF</v>
          </cell>
          <cell r="F420" t="str">
            <v>REF</v>
          </cell>
          <cell r="G420" t="str">
            <v>BOURGOGNE</v>
          </cell>
          <cell r="H420" t="str">
            <v>Saône-et-Loire</v>
          </cell>
          <cell r="I420" t="str">
            <v>71</v>
          </cell>
          <cell r="J420" t="str">
            <v>ETRIGNY</v>
          </cell>
          <cell r="K420" t="str">
            <v>71193</v>
          </cell>
          <cell r="L420">
            <v>200</v>
          </cell>
          <cell r="M420" t="str">
            <v>GRISON</v>
          </cell>
          <cell r="N420" t="str">
            <v>MP15</v>
          </cell>
          <cell r="O420" t="str">
            <v>GRISON A ETRIGNY</v>
          </cell>
          <cell r="P420">
            <v>835834</v>
          </cell>
          <cell r="Q420">
            <v>6609993</v>
          </cell>
          <cell r="R420">
            <v>835832</v>
          </cell>
          <cell r="S420">
            <v>6609903</v>
          </cell>
          <cell r="T420">
            <v>835852</v>
          </cell>
          <cell r="U420">
            <v>6609977</v>
          </cell>
          <cell r="V420">
            <v>835834</v>
          </cell>
          <cell r="W420">
            <v>6609993</v>
          </cell>
          <cell r="X420" t="str">
            <v>oui</v>
          </cell>
          <cell r="Y420" t="str">
            <v/>
          </cell>
        </row>
        <row r="421">
          <cell r="A421" t="str">
            <v>06041000</v>
          </cell>
          <cell r="B421">
            <v>2015</v>
          </cell>
          <cell r="C421" t="str">
            <v>RMC</v>
          </cell>
          <cell r="E421" t="str">
            <v>RCO</v>
          </cell>
          <cell r="F421" t="str">
            <v>RCO</v>
          </cell>
          <cell r="G421" t="str">
            <v>BOURGOGNE</v>
          </cell>
          <cell r="H421" t="str">
            <v>Saône-et-Loire</v>
          </cell>
          <cell r="I421" t="str">
            <v>71</v>
          </cell>
          <cell r="J421" t="str">
            <v>VARENNES-LE-GRAND</v>
          </cell>
          <cell r="K421" t="str">
            <v>71555</v>
          </cell>
          <cell r="L421">
            <v>177</v>
          </cell>
          <cell r="M421" t="str">
            <v>GROSNE</v>
          </cell>
          <cell r="N421" t="str">
            <v>MP15</v>
          </cell>
          <cell r="O421" t="str">
            <v>GROSNE A VARENNES-LE-GRAND</v>
          </cell>
          <cell r="P421">
            <v>843764</v>
          </cell>
          <cell r="Q421">
            <v>6622685</v>
          </cell>
          <cell r="R421">
            <v>843764</v>
          </cell>
          <cell r="S421">
            <v>6622685</v>
          </cell>
          <cell r="T421">
            <v>843520</v>
          </cell>
          <cell r="U421">
            <v>6622587</v>
          </cell>
          <cell r="V421">
            <v>843764</v>
          </cell>
          <cell r="W421">
            <v>6622685</v>
          </cell>
          <cell r="X421" t="str">
            <v>oui</v>
          </cell>
          <cell r="Y421" t="str">
            <v>oui</v>
          </cell>
        </row>
        <row r="422">
          <cell r="A422" t="str">
            <v>06041130</v>
          </cell>
          <cell r="B422">
            <v>2015</v>
          </cell>
          <cell r="C422" t="str">
            <v>RMC</v>
          </cell>
          <cell r="E422" t="str">
            <v>RCO</v>
          </cell>
          <cell r="F422" t="str">
            <v>RCO</v>
          </cell>
          <cell r="G422" t="str">
            <v>BOURGOGNE</v>
          </cell>
          <cell r="H422" t="str">
            <v>Saône-et-Loire</v>
          </cell>
          <cell r="I422" t="str">
            <v>71</v>
          </cell>
          <cell r="J422" t="str">
            <v>L'ABERGEMENT-SAINTE-COLOMBE</v>
          </cell>
          <cell r="K422" t="str">
            <v>71002</v>
          </cell>
          <cell r="L422">
            <v>184</v>
          </cell>
          <cell r="M422" t="str">
            <v>NOUE</v>
          </cell>
          <cell r="N422" t="str">
            <v>TP15</v>
          </cell>
          <cell r="O422" t="str">
            <v>NOUE A L'ABERGEMENT-STE-COLOMBE</v>
          </cell>
          <cell r="P422">
            <v>852575</v>
          </cell>
          <cell r="Q422">
            <v>6628408</v>
          </cell>
          <cell r="V422">
            <v>852575</v>
          </cell>
          <cell r="W422">
            <v>6628408</v>
          </cell>
          <cell r="X422" t="str">
            <v>oui</v>
          </cell>
          <cell r="Y422" t="str">
            <v/>
          </cell>
        </row>
        <row r="423">
          <cell r="A423" t="str">
            <v>06041520</v>
          </cell>
          <cell r="B423">
            <v>2015</v>
          </cell>
          <cell r="C423" t="str">
            <v>RMC</v>
          </cell>
          <cell r="E423" t="str">
            <v>RCO</v>
          </cell>
          <cell r="F423" t="str">
            <v>RCO</v>
          </cell>
          <cell r="G423" t="str">
            <v>BOURGOGNE</v>
          </cell>
          <cell r="H423" t="str">
            <v>Saône-et-Loire</v>
          </cell>
          <cell r="I423" t="str">
            <v>71</v>
          </cell>
          <cell r="J423" t="str">
            <v>BEAUMONT-SUR-GROSNE</v>
          </cell>
          <cell r="K423" t="str">
            <v>71026</v>
          </cell>
          <cell r="L423">
            <v>178</v>
          </cell>
          <cell r="M423" t="str">
            <v>PETIT GRISON</v>
          </cell>
          <cell r="N423" t="str">
            <v>TP15</v>
          </cell>
          <cell r="O423" t="str">
            <v>PETIT GRISON A BEAUMONT-SUR-GROSNE</v>
          </cell>
          <cell r="P423">
            <v>842317</v>
          </cell>
          <cell r="Q423">
            <v>6620736</v>
          </cell>
          <cell r="R423">
            <v>842317</v>
          </cell>
          <cell r="S423">
            <v>6620736</v>
          </cell>
          <cell r="T423">
            <v>842403</v>
          </cell>
          <cell r="U423">
            <v>6620761</v>
          </cell>
          <cell r="V423">
            <v>842317</v>
          </cell>
          <cell r="W423">
            <v>6620736</v>
          </cell>
          <cell r="X423" t="str">
            <v>oui</v>
          </cell>
          <cell r="Y423" t="str">
            <v/>
          </cell>
        </row>
        <row r="424">
          <cell r="A424" t="str">
            <v>06041665</v>
          </cell>
          <cell r="B424">
            <v>2015</v>
          </cell>
          <cell r="C424" t="str">
            <v>RMC</v>
          </cell>
          <cell r="E424" t="str">
            <v>RCO</v>
          </cell>
          <cell r="F424" t="str">
            <v>RCO</v>
          </cell>
          <cell r="G424" t="str">
            <v>BOURGOGNE</v>
          </cell>
          <cell r="H424" t="str">
            <v>Saône-et-Loire</v>
          </cell>
          <cell r="I424" t="str">
            <v>71</v>
          </cell>
          <cell r="J424" t="str">
            <v>BEAUVERNOIS</v>
          </cell>
          <cell r="K424" t="str">
            <v>71028</v>
          </cell>
          <cell r="L424">
            <v>193</v>
          </cell>
          <cell r="M424" t="str">
            <v>CHAUX</v>
          </cell>
          <cell r="N424" t="str">
            <v>TP15</v>
          </cell>
          <cell r="O424" t="str">
            <v>CHAUX A BEAUVERNOIS</v>
          </cell>
          <cell r="P424">
            <v>885216</v>
          </cell>
          <cell r="Q424">
            <v>6641743</v>
          </cell>
          <cell r="R424">
            <v>885216</v>
          </cell>
          <cell r="S424">
            <v>6641762</v>
          </cell>
          <cell r="T424">
            <v>885186</v>
          </cell>
          <cell r="U424">
            <v>6641824</v>
          </cell>
          <cell r="V424">
            <v>885216</v>
          </cell>
          <cell r="W424">
            <v>6641743</v>
          </cell>
          <cell r="X424" t="str">
            <v>oui</v>
          </cell>
          <cell r="Y424" t="str">
            <v>oui</v>
          </cell>
        </row>
        <row r="425">
          <cell r="A425" t="str">
            <v>06041700</v>
          </cell>
          <cell r="B425">
            <v>2015</v>
          </cell>
          <cell r="C425" t="str">
            <v>RMC</v>
          </cell>
          <cell r="E425" t="str">
            <v>RCO</v>
          </cell>
          <cell r="F425" t="str">
            <v>RCO</v>
          </cell>
          <cell r="G425" t="str">
            <v>BOURGOGNE</v>
          </cell>
          <cell r="H425" t="str">
            <v>Saône-et-Loire</v>
          </cell>
          <cell r="I425" t="str">
            <v>71</v>
          </cell>
          <cell r="J425" t="str">
            <v>SENS-SUR-SEILLE</v>
          </cell>
          <cell r="K425" t="str">
            <v>71514</v>
          </cell>
          <cell r="L425">
            <v>184</v>
          </cell>
          <cell r="M425" t="str">
            <v>BRENNE</v>
          </cell>
          <cell r="N425" t="str">
            <v>MP15</v>
          </cell>
          <cell r="O425" t="str">
            <v>BRENNE A SENS-SUR-SEILLE</v>
          </cell>
          <cell r="P425">
            <v>874974</v>
          </cell>
          <cell r="Q425">
            <v>6630267</v>
          </cell>
          <cell r="R425">
            <v>874954</v>
          </cell>
          <cell r="S425">
            <v>6630088</v>
          </cell>
          <cell r="T425">
            <v>874891</v>
          </cell>
          <cell r="U425">
            <v>6629873</v>
          </cell>
          <cell r="V425">
            <v>874974</v>
          </cell>
          <cell r="W425">
            <v>6630267</v>
          </cell>
          <cell r="X425" t="str">
            <v>oui</v>
          </cell>
          <cell r="Y425" t="str">
            <v/>
          </cell>
        </row>
        <row r="426">
          <cell r="A426" t="str">
            <v>06041810</v>
          </cell>
          <cell r="B426">
            <v>2015</v>
          </cell>
          <cell r="C426" t="str">
            <v>RMC</v>
          </cell>
          <cell r="E426" t="str">
            <v>RCSRCO</v>
          </cell>
          <cell r="F426" t="str">
            <v>RCS</v>
          </cell>
          <cell r="G426" t="str">
            <v>BOURGOGNE</v>
          </cell>
          <cell r="H426" t="str">
            <v>Saône-et-Loire</v>
          </cell>
          <cell r="I426" t="str">
            <v>71</v>
          </cell>
          <cell r="J426" t="str">
            <v>VINCELLES</v>
          </cell>
          <cell r="K426" t="str">
            <v>71580</v>
          </cell>
          <cell r="M426" t="str">
            <v>SEILLE</v>
          </cell>
          <cell r="N426" t="str">
            <v>MP15</v>
          </cell>
          <cell r="O426" t="str">
            <v>SEILLE A VINCELLES</v>
          </cell>
          <cell r="P426">
            <v>870736</v>
          </cell>
          <cell r="Q426">
            <v>6619813</v>
          </cell>
          <cell r="V426">
            <v>870736</v>
          </cell>
          <cell r="W426">
            <v>6619813</v>
          </cell>
          <cell r="X426" t="str">
            <v>oui</v>
          </cell>
          <cell r="Y426" t="str">
            <v>oui</v>
          </cell>
        </row>
        <row r="427">
          <cell r="A427" t="str">
            <v>06042500</v>
          </cell>
          <cell r="B427">
            <v>2015</v>
          </cell>
          <cell r="C427" t="str">
            <v>RMC</v>
          </cell>
          <cell r="E427" t="str">
            <v>RCSRCO</v>
          </cell>
          <cell r="F427" t="str">
            <v>RCS</v>
          </cell>
          <cell r="G427" t="str">
            <v>BOURGOGNE</v>
          </cell>
          <cell r="H427" t="str">
            <v>Saône-et-Loire</v>
          </cell>
          <cell r="I427" t="str">
            <v>71</v>
          </cell>
          <cell r="J427" t="str">
            <v>SAVIGNY-EN-REVERMONT</v>
          </cell>
          <cell r="K427" t="str">
            <v>71506</v>
          </cell>
          <cell r="L427">
            <v>196</v>
          </cell>
          <cell r="M427" t="str">
            <v>VALLIERE</v>
          </cell>
          <cell r="N427" t="str">
            <v>MP15/5</v>
          </cell>
          <cell r="O427" t="str">
            <v>VALLIERE A SAVIGNY-EN-REVERMONT</v>
          </cell>
          <cell r="P427">
            <v>885375</v>
          </cell>
          <cell r="Q427">
            <v>6617080</v>
          </cell>
          <cell r="R427">
            <v>885420</v>
          </cell>
          <cell r="S427">
            <v>6617290</v>
          </cell>
          <cell r="T427">
            <v>885395</v>
          </cell>
          <cell r="U427">
            <v>6617082</v>
          </cell>
          <cell r="V427">
            <v>885375</v>
          </cell>
          <cell r="W427">
            <v>6617080</v>
          </cell>
          <cell r="X427" t="str">
            <v>oui</v>
          </cell>
          <cell r="Y427" t="str">
            <v>oui</v>
          </cell>
        </row>
        <row r="428">
          <cell r="A428" t="str">
            <v>06043800</v>
          </cell>
          <cell r="B428">
            <v>2015</v>
          </cell>
          <cell r="C428" t="str">
            <v>RMC</v>
          </cell>
          <cell r="E428" t="str">
            <v>RCO</v>
          </cell>
          <cell r="F428" t="str">
            <v>RCO</v>
          </cell>
          <cell r="G428" t="str">
            <v>BOURGOGNE</v>
          </cell>
          <cell r="H428" t="str">
            <v>Saône-et-Loire</v>
          </cell>
          <cell r="I428" t="str">
            <v>71</v>
          </cell>
          <cell r="J428" t="str">
            <v>LE MIROIR</v>
          </cell>
          <cell r="K428" t="str">
            <v>71300</v>
          </cell>
          <cell r="L428">
            <v>191</v>
          </cell>
          <cell r="M428" t="str">
            <v>GIZIA</v>
          </cell>
          <cell r="N428" t="str">
            <v>TP15</v>
          </cell>
          <cell r="O428" t="str">
            <v>GIZZIA A LE-MIROIR 2</v>
          </cell>
          <cell r="X428" t="str">
            <v>oui</v>
          </cell>
          <cell r="Y428" t="str">
            <v>oui</v>
          </cell>
        </row>
        <row r="429">
          <cell r="A429" t="str">
            <v>06043869</v>
          </cell>
          <cell r="B429">
            <v>2015</v>
          </cell>
          <cell r="C429" t="str">
            <v>RMC</v>
          </cell>
          <cell r="E429" t="str">
            <v>RCSRCO</v>
          </cell>
          <cell r="F429" t="str">
            <v>RCS</v>
          </cell>
          <cell r="G429" t="str">
            <v>BOURGOGNE</v>
          </cell>
          <cell r="H429" t="str">
            <v>Saône-et-Loire</v>
          </cell>
          <cell r="I429" t="str">
            <v>71</v>
          </cell>
          <cell r="J429" t="str">
            <v>DOMMARTIN-LES-CUISEAUX</v>
          </cell>
          <cell r="K429" t="str">
            <v>71177</v>
          </cell>
          <cell r="L429">
            <v>185</v>
          </cell>
          <cell r="M429" t="str">
            <v>SOLNAN</v>
          </cell>
          <cell r="N429" t="str">
            <v>MP15</v>
          </cell>
          <cell r="O429" t="str">
            <v>SOLNAN A DOMMARTIN-LES-CUISEAUX</v>
          </cell>
          <cell r="P429">
            <v>875368</v>
          </cell>
          <cell r="Q429">
            <v>6604208</v>
          </cell>
          <cell r="R429">
            <v>875333</v>
          </cell>
          <cell r="S429">
            <v>6604243</v>
          </cell>
          <cell r="T429">
            <v>875169</v>
          </cell>
          <cell r="U429">
            <v>6604232</v>
          </cell>
          <cell r="V429">
            <v>875368</v>
          </cell>
          <cell r="W429">
            <v>6604208</v>
          </cell>
          <cell r="X429" t="str">
            <v>oui</v>
          </cell>
          <cell r="Y429" t="str">
            <v>oui</v>
          </cell>
        </row>
        <row r="430">
          <cell r="A430" t="str">
            <v>06044900</v>
          </cell>
          <cell r="B430">
            <v>2015</v>
          </cell>
          <cell r="C430" t="str">
            <v>RMC</v>
          </cell>
          <cell r="E430" t="str">
            <v>RCSRCO</v>
          </cell>
          <cell r="F430" t="str">
            <v>RCS</v>
          </cell>
          <cell r="G430" t="str">
            <v>BOURGOGNE</v>
          </cell>
          <cell r="H430" t="str">
            <v>Saône-et-Loire</v>
          </cell>
          <cell r="I430" t="str">
            <v>71</v>
          </cell>
          <cell r="J430" t="str">
            <v>LA GENETE</v>
          </cell>
          <cell r="K430" t="str">
            <v>71213</v>
          </cell>
          <cell r="L430">
            <v>175</v>
          </cell>
          <cell r="M430" t="str">
            <v>SANE</v>
          </cell>
          <cell r="N430" t="str">
            <v>MP15</v>
          </cell>
          <cell r="O430" t="str">
            <v>SANE A LA-GENETE</v>
          </cell>
          <cell r="P430">
            <v>857024</v>
          </cell>
          <cell r="Q430">
            <v>6608773</v>
          </cell>
          <cell r="R430">
            <v>857024</v>
          </cell>
          <cell r="S430">
            <v>6608773</v>
          </cell>
          <cell r="T430">
            <v>856960</v>
          </cell>
          <cell r="U430">
            <v>6608570</v>
          </cell>
          <cell r="V430">
            <v>857024</v>
          </cell>
          <cell r="W430">
            <v>6608773</v>
          </cell>
          <cell r="X430" t="str">
            <v>oui</v>
          </cell>
          <cell r="Y430" t="str">
            <v>oui</v>
          </cell>
        </row>
        <row r="431">
          <cell r="A431" t="str">
            <v>06045000</v>
          </cell>
          <cell r="B431">
            <v>2015</v>
          </cell>
          <cell r="C431" t="str">
            <v>RMC</v>
          </cell>
          <cell r="E431" t="str">
            <v>RCSRCO</v>
          </cell>
          <cell r="F431" t="str">
            <v>RCS</v>
          </cell>
          <cell r="G431" t="str">
            <v>BOURGOGNE</v>
          </cell>
          <cell r="H431" t="str">
            <v>Saône-et-Loire</v>
          </cell>
          <cell r="I431" t="str">
            <v>71</v>
          </cell>
          <cell r="J431" t="str">
            <v>LA TRUCHERE</v>
          </cell>
          <cell r="K431" t="str">
            <v>71549</v>
          </cell>
          <cell r="L431">
            <v>172</v>
          </cell>
          <cell r="M431" t="str">
            <v>SEILLE (39-71)</v>
          </cell>
          <cell r="N431" t="str">
            <v>MP15</v>
          </cell>
          <cell r="O431" t="str">
            <v>SEILLE A LA-TRUCHERE</v>
          </cell>
          <cell r="P431">
            <v>849244</v>
          </cell>
          <cell r="Q431">
            <v>6603403</v>
          </cell>
          <cell r="R431">
            <v>849847</v>
          </cell>
          <cell r="S431">
            <v>6603273</v>
          </cell>
          <cell r="T431">
            <v>849411</v>
          </cell>
          <cell r="U431">
            <v>6603450</v>
          </cell>
          <cell r="V431">
            <v>849244</v>
          </cell>
          <cell r="W431">
            <v>6603403</v>
          </cell>
          <cell r="X431" t="str">
            <v>oui</v>
          </cell>
          <cell r="Y431" t="str">
            <v>oui</v>
          </cell>
        </row>
        <row r="432">
          <cell r="A432" t="str">
            <v>06045750</v>
          </cell>
          <cell r="B432">
            <v>2015</v>
          </cell>
          <cell r="C432" t="str">
            <v>RMC</v>
          </cell>
          <cell r="E432" t="str">
            <v>RCSRCO</v>
          </cell>
          <cell r="F432" t="str">
            <v>RCS</v>
          </cell>
          <cell r="G432" t="str">
            <v>BOURGOGNE</v>
          </cell>
          <cell r="H432" t="str">
            <v>Saône-et-Loire</v>
          </cell>
          <cell r="I432" t="str">
            <v>71</v>
          </cell>
          <cell r="J432" t="str">
            <v>MONTBELLET</v>
          </cell>
          <cell r="K432" t="str">
            <v>71305</v>
          </cell>
          <cell r="L432">
            <v>195</v>
          </cell>
          <cell r="M432" t="str">
            <v>BOURBONNE</v>
          </cell>
          <cell r="N432" t="str">
            <v>TP10</v>
          </cell>
          <cell r="O432" t="str">
            <v>BOURBONNE A MONTBELLET</v>
          </cell>
          <cell r="P432">
            <v>842703</v>
          </cell>
          <cell r="Q432">
            <v>6598971</v>
          </cell>
          <cell r="R432">
            <v>842703</v>
          </cell>
          <cell r="S432">
            <v>6598971</v>
          </cell>
          <cell r="T432">
            <v>842817</v>
          </cell>
          <cell r="U432">
            <v>6598956</v>
          </cell>
          <cell r="V432">
            <v>842703</v>
          </cell>
          <cell r="W432">
            <v>6598971</v>
          </cell>
          <cell r="X432" t="str">
            <v>oui</v>
          </cell>
          <cell r="Y432" t="str">
            <v/>
          </cell>
        </row>
        <row r="433">
          <cell r="A433" t="str">
            <v>06045800</v>
          </cell>
          <cell r="B433">
            <v>2015</v>
          </cell>
          <cell r="C433" t="str">
            <v>RMC</v>
          </cell>
          <cell r="E433" t="str">
            <v>RCS</v>
          </cell>
          <cell r="F433" t="str">
            <v>RCS</v>
          </cell>
          <cell r="G433" t="str">
            <v>BOURGOGNE</v>
          </cell>
          <cell r="H433" t="str">
            <v>Saône-et-Loire</v>
          </cell>
          <cell r="I433" t="str">
            <v>71</v>
          </cell>
          <cell r="J433" t="str">
            <v>MONTBELLET</v>
          </cell>
          <cell r="K433" t="str">
            <v>71305</v>
          </cell>
          <cell r="L433">
            <v>170</v>
          </cell>
          <cell r="M433" t="str">
            <v>SAONE</v>
          </cell>
          <cell r="N433" t="str">
            <v>TG15</v>
          </cell>
          <cell r="O433" t="str">
            <v>SAONE A FLEURVILLE</v>
          </cell>
          <cell r="P433">
            <v>845829</v>
          </cell>
          <cell r="Q433">
            <v>6596393</v>
          </cell>
          <cell r="R433">
            <v>845829</v>
          </cell>
          <cell r="S433">
            <v>6596393</v>
          </cell>
          <cell r="T433">
            <v>845563</v>
          </cell>
          <cell r="U433">
            <v>6595961</v>
          </cell>
          <cell r="V433">
            <v>845829</v>
          </cell>
          <cell r="W433">
            <v>6596393</v>
          </cell>
          <cell r="X433" t="str">
            <v>oui</v>
          </cell>
          <cell r="Y433" t="str">
            <v>oui</v>
          </cell>
        </row>
        <row r="434">
          <cell r="A434" t="str">
            <v>06047360</v>
          </cell>
          <cell r="B434">
            <v>2015</v>
          </cell>
          <cell r="C434" t="str">
            <v>RMC</v>
          </cell>
          <cell r="E434" t="str">
            <v>RCSRCO</v>
          </cell>
          <cell r="F434" t="str">
            <v>RCS</v>
          </cell>
          <cell r="G434" t="str">
            <v>BOURGOGNE</v>
          </cell>
          <cell r="H434" t="str">
            <v>Saône-et-Loire</v>
          </cell>
          <cell r="I434" t="str">
            <v>71</v>
          </cell>
          <cell r="J434" t="str">
            <v>SAINT-MAURICE-DE-SATONNAY</v>
          </cell>
          <cell r="K434" t="str">
            <v>71460</v>
          </cell>
          <cell r="L434">
            <v>212</v>
          </cell>
          <cell r="M434" t="str">
            <v>MOUGE</v>
          </cell>
          <cell r="N434" t="str">
            <v>TP10</v>
          </cell>
          <cell r="O434" t="str">
            <v>MOUGE A ST-MAURICE-DE-SATONNAY</v>
          </cell>
          <cell r="P434">
            <v>837083</v>
          </cell>
          <cell r="Q434">
            <v>6591674</v>
          </cell>
          <cell r="R434">
            <v>837070</v>
          </cell>
          <cell r="S434">
            <v>6591707</v>
          </cell>
          <cell r="T434">
            <v>837133</v>
          </cell>
          <cell r="U434">
            <v>6591611</v>
          </cell>
          <cell r="V434">
            <v>837083</v>
          </cell>
          <cell r="W434">
            <v>6591674</v>
          </cell>
          <cell r="X434" t="str">
            <v>oui</v>
          </cell>
          <cell r="Y434" t="str">
            <v>oui</v>
          </cell>
        </row>
        <row r="435">
          <cell r="A435" t="str">
            <v>06047500</v>
          </cell>
          <cell r="B435">
            <v>2015</v>
          </cell>
          <cell r="C435" t="str">
            <v>RMC</v>
          </cell>
          <cell r="E435" t="str">
            <v>RCSRCO</v>
          </cell>
          <cell r="F435" t="str">
            <v>RCS</v>
          </cell>
          <cell r="G435" t="str">
            <v>BOURGOGNE</v>
          </cell>
          <cell r="H435" t="str">
            <v>Saône-et-Loire</v>
          </cell>
          <cell r="I435" t="str">
            <v>71</v>
          </cell>
          <cell r="J435" t="str">
            <v>MACON</v>
          </cell>
          <cell r="K435" t="str">
            <v>71270</v>
          </cell>
          <cell r="L435">
            <v>180</v>
          </cell>
          <cell r="M435" t="str">
            <v>PETITE GROSNE</v>
          </cell>
          <cell r="N435" t="str">
            <v>TP10</v>
          </cell>
          <cell r="O435" t="str">
            <v>PETITE GROSNE A MACON</v>
          </cell>
          <cell r="P435">
            <v>837115</v>
          </cell>
          <cell r="Q435">
            <v>6577560</v>
          </cell>
          <cell r="R435">
            <v>837082</v>
          </cell>
          <cell r="S435">
            <v>6577574</v>
          </cell>
          <cell r="T435">
            <v>837194</v>
          </cell>
          <cell r="U435">
            <v>6577513</v>
          </cell>
          <cell r="V435">
            <v>837115</v>
          </cell>
          <cell r="W435">
            <v>6577560</v>
          </cell>
          <cell r="X435" t="str">
            <v>oui</v>
          </cell>
          <cell r="Y435" t="str">
            <v>oui</v>
          </cell>
        </row>
        <row r="436">
          <cell r="A436" t="str">
            <v>06048900</v>
          </cell>
          <cell r="B436">
            <v>2015</v>
          </cell>
          <cell r="C436" t="str">
            <v>RMC</v>
          </cell>
          <cell r="F436" t="str">
            <v/>
          </cell>
          <cell r="G436" t="str">
            <v>RHONE-ALPES</v>
          </cell>
          <cell r="H436" t="str">
            <v>Ain</v>
          </cell>
          <cell r="I436" t="str">
            <v>01</v>
          </cell>
          <cell r="J436" t="str">
            <v>VONNAS</v>
          </cell>
          <cell r="K436" t="str">
            <v>01457</v>
          </cell>
          <cell r="L436">
            <v>190</v>
          </cell>
          <cell r="M436" t="str">
            <v>VEYLE</v>
          </cell>
          <cell r="N436" t="str">
            <v>MP15</v>
          </cell>
          <cell r="O436" t="str">
            <v>VEYLE A VONNAS 2</v>
          </cell>
          <cell r="P436">
            <v>854817</v>
          </cell>
          <cell r="Q436">
            <v>6570930</v>
          </cell>
          <cell r="R436">
            <v>854616</v>
          </cell>
          <cell r="S436">
            <v>6571021</v>
          </cell>
          <cell r="T436">
            <v>854597</v>
          </cell>
          <cell r="U436">
            <v>6571209</v>
          </cell>
          <cell r="V436">
            <v>854817</v>
          </cell>
          <cell r="W436">
            <v>6570930</v>
          </cell>
          <cell r="X436" t="str">
            <v>oui</v>
          </cell>
          <cell r="Y436" t="str">
            <v/>
          </cell>
        </row>
        <row r="437">
          <cell r="A437" t="str">
            <v>06049010</v>
          </cell>
          <cell r="B437">
            <v>2015</v>
          </cell>
          <cell r="C437" t="str">
            <v>RMC</v>
          </cell>
          <cell r="F437" t="str">
            <v/>
          </cell>
          <cell r="G437" t="str">
            <v>RHONE-ALPES</v>
          </cell>
          <cell r="H437" t="str">
            <v>Ain</v>
          </cell>
          <cell r="I437" t="str">
            <v>01</v>
          </cell>
          <cell r="J437" t="str">
            <v>GRIEGES</v>
          </cell>
          <cell r="K437" t="str">
            <v>01179</v>
          </cell>
          <cell r="L437">
            <v>171</v>
          </cell>
          <cell r="M437" t="str">
            <v>PETITE VEYLE</v>
          </cell>
          <cell r="N437" t="str">
            <v>MP15</v>
          </cell>
          <cell r="O437" t="str">
            <v>PETITE VEYLE A GRIEGES 3</v>
          </cell>
          <cell r="P437">
            <v>843077</v>
          </cell>
          <cell r="Q437">
            <v>6575801</v>
          </cell>
          <cell r="R437">
            <v>843400</v>
          </cell>
          <cell r="S437">
            <v>6575610</v>
          </cell>
          <cell r="T437">
            <v>843276</v>
          </cell>
          <cell r="U437">
            <v>6575708</v>
          </cell>
          <cell r="V437">
            <v>843077</v>
          </cell>
          <cell r="W437">
            <v>6575801</v>
          </cell>
          <cell r="X437" t="str">
            <v>oui</v>
          </cell>
          <cell r="Y437" t="str">
            <v/>
          </cell>
        </row>
        <row r="438">
          <cell r="A438" t="str">
            <v>06051350</v>
          </cell>
          <cell r="B438">
            <v>2015</v>
          </cell>
          <cell r="C438" t="str">
            <v>RMC</v>
          </cell>
          <cell r="E438" t="str">
            <v>REF</v>
          </cell>
          <cell r="F438" t="str">
            <v>REF</v>
          </cell>
          <cell r="G438" t="str">
            <v>RHONE-ALPES</v>
          </cell>
          <cell r="H438" t="str">
            <v>Rhône</v>
          </cell>
          <cell r="I438" t="str">
            <v>69</v>
          </cell>
          <cell r="J438" t="str">
            <v>LES ARDILLATS</v>
          </cell>
          <cell r="K438" t="str">
            <v>69012</v>
          </cell>
          <cell r="L438">
            <v>415</v>
          </cell>
          <cell r="M438" t="str">
            <v>ROCHEFORT</v>
          </cell>
          <cell r="O438" t="str">
            <v>ROCHEFORT A LES-ARDILLATS</v>
          </cell>
          <cell r="P438">
            <v>819265</v>
          </cell>
          <cell r="Q438">
            <v>6566576</v>
          </cell>
          <cell r="R438" t="str">
            <v>818980</v>
          </cell>
          <cell r="S438" t="str">
            <v>6566764</v>
          </cell>
          <cell r="T438" t="str">
            <v>819019</v>
          </cell>
          <cell r="U438" t="str">
            <v>6566736</v>
          </cell>
          <cell r="X438" t="str">
            <v>oui</v>
          </cell>
          <cell r="Y438" t="str">
            <v>oui</v>
          </cell>
        </row>
        <row r="439">
          <cell r="A439" t="str">
            <v>06051550</v>
          </cell>
          <cell r="B439">
            <v>2015</v>
          </cell>
          <cell r="C439" t="str">
            <v>RMC</v>
          </cell>
          <cell r="E439" t="str">
            <v>RCSRCO</v>
          </cell>
          <cell r="F439" t="str">
            <v>RCS</v>
          </cell>
          <cell r="G439" t="str">
            <v>RHONE-ALPES</v>
          </cell>
          <cell r="H439" t="str">
            <v>Rhône</v>
          </cell>
          <cell r="I439" t="str">
            <v>69</v>
          </cell>
          <cell r="J439" t="str">
            <v>SAINT-JEAN-D'ARDIERES</v>
          </cell>
          <cell r="K439" t="str">
            <v>69211</v>
          </cell>
          <cell r="L439">
            <v>191</v>
          </cell>
          <cell r="M439" t="str">
            <v>ARDIERES</v>
          </cell>
          <cell r="N439" t="str">
            <v>P3</v>
          </cell>
          <cell r="O439" t="str">
            <v>ARDIERES A ST-JEAN-D'ARDIERES 1</v>
          </cell>
          <cell r="P439">
            <v>832479</v>
          </cell>
          <cell r="Q439">
            <v>6560005</v>
          </cell>
          <cell r="R439" t="str">
            <v>832042</v>
          </cell>
          <cell r="S439" t="str">
            <v>6560059</v>
          </cell>
          <cell r="T439" t="str">
            <v>832162</v>
          </cell>
          <cell r="U439" t="str">
            <v>6560111</v>
          </cell>
          <cell r="X439" t="str">
            <v>oui</v>
          </cell>
          <cell r="Y439" t="str">
            <v>oui</v>
          </cell>
        </row>
        <row r="440">
          <cell r="A440" t="str">
            <v>06052435</v>
          </cell>
          <cell r="B440">
            <v>2015</v>
          </cell>
          <cell r="C440" t="str">
            <v>RMC</v>
          </cell>
          <cell r="E440" t="str">
            <v>RCO</v>
          </cell>
          <cell r="F440" t="str">
            <v>RCO</v>
          </cell>
          <cell r="G440" t="str">
            <v>RHONE-ALPES</v>
          </cell>
          <cell r="H440" t="str">
            <v>Rhône</v>
          </cell>
          <cell r="I440" t="str">
            <v>69</v>
          </cell>
          <cell r="J440" t="str">
            <v>SAINT-GEORGES-DE-RENEINS</v>
          </cell>
          <cell r="K440" t="str">
            <v>69206</v>
          </cell>
          <cell r="L440">
            <v>189</v>
          </cell>
          <cell r="M440" t="str">
            <v>VAUXONNE</v>
          </cell>
          <cell r="N440" t="str">
            <v>MP15</v>
          </cell>
          <cell r="O440" t="str">
            <v>VAUXONNE A ST-GEORGES-DE-RENEINS 1</v>
          </cell>
          <cell r="P440">
            <v>832439</v>
          </cell>
          <cell r="Q440">
            <v>6553224</v>
          </cell>
          <cell r="R440" t="str">
            <v>832262</v>
          </cell>
          <cell r="S440" t="str">
            <v>6553276</v>
          </cell>
          <cell r="T440" t="str">
            <v>832394</v>
          </cell>
          <cell r="U440" t="str">
            <v>6553231</v>
          </cell>
          <cell r="X440" t="str">
            <v>oui</v>
          </cell>
          <cell r="Y440" t="str">
            <v>oui</v>
          </cell>
        </row>
        <row r="441">
          <cell r="A441" t="str">
            <v>06052930</v>
          </cell>
          <cell r="B441">
            <v>2015</v>
          </cell>
          <cell r="C441" t="str">
            <v>RMC</v>
          </cell>
          <cell r="E441" t="str">
            <v>RCO</v>
          </cell>
          <cell r="F441" t="str">
            <v>RCO</v>
          </cell>
          <cell r="G441" t="str">
            <v>RHONE-ALPES</v>
          </cell>
          <cell r="H441" t="str">
            <v>Rhône</v>
          </cell>
          <cell r="I441" t="str">
            <v>69</v>
          </cell>
          <cell r="J441" t="str">
            <v>GLEIZE</v>
          </cell>
          <cell r="K441" t="str">
            <v>69092</v>
          </cell>
          <cell r="L441">
            <v>186</v>
          </cell>
          <cell r="M441" t="str">
            <v>MORGON</v>
          </cell>
          <cell r="N441" t="str">
            <v>TP10</v>
          </cell>
          <cell r="O441" t="str">
            <v>MORGON A GLEIZE 1</v>
          </cell>
          <cell r="P441">
            <v>831875</v>
          </cell>
          <cell r="Q441">
            <v>6544396</v>
          </cell>
          <cell r="R441" t="str">
            <v>0</v>
          </cell>
          <cell r="S441" t="str">
            <v>0</v>
          </cell>
          <cell r="T441" t="str">
            <v>0</v>
          </cell>
          <cell r="U441" t="str">
            <v>0</v>
          </cell>
          <cell r="X441" t="str">
            <v>oui</v>
          </cell>
          <cell r="Y441" t="str">
            <v>oui</v>
          </cell>
        </row>
        <row r="442">
          <cell r="A442" t="str">
            <v>06053000</v>
          </cell>
          <cell r="B442">
            <v>2015</v>
          </cell>
          <cell r="C442" t="str">
            <v>RMC</v>
          </cell>
          <cell r="E442" t="str">
            <v>RCO</v>
          </cell>
          <cell r="F442" t="str">
            <v>RCO</v>
          </cell>
          <cell r="G442" t="str">
            <v>RHONE-ALPES</v>
          </cell>
          <cell r="H442" t="str">
            <v>Rhône</v>
          </cell>
          <cell r="I442" t="str">
            <v>69</v>
          </cell>
          <cell r="J442" t="str">
            <v>VILLEFRANCHE-SUR-SAONE</v>
          </cell>
          <cell r="K442" t="str">
            <v>69264</v>
          </cell>
          <cell r="L442">
            <v>172</v>
          </cell>
          <cell r="M442" t="str">
            <v>MORGON</v>
          </cell>
          <cell r="N442" t="str">
            <v>TP10</v>
          </cell>
          <cell r="O442" t="str">
            <v>MORGON A VILLEFRANCHE-SUR-SAONE 1</v>
          </cell>
          <cell r="P442">
            <v>834498</v>
          </cell>
          <cell r="Q442">
            <v>6544447</v>
          </cell>
          <cell r="R442" t="str">
            <v>834417</v>
          </cell>
          <cell r="S442" t="str">
            <v>6544471</v>
          </cell>
          <cell r="T442" t="str">
            <v>834532</v>
          </cell>
          <cell r="U442" t="str">
            <v>6544406</v>
          </cell>
          <cell r="X442" t="str">
            <v>oui</v>
          </cell>
          <cell r="Y442" t="str">
            <v>oui</v>
          </cell>
        </row>
        <row r="443">
          <cell r="A443" t="str">
            <v>06053800</v>
          </cell>
          <cell r="B443">
            <v>2015</v>
          </cell>
          <cell r="C443" t="str">
            <v>RMC</v>
          </cell>
          <cell r="F443" t="str">
            <v/>
          </cell>
          <cell r="G443" t="str">
            <v>RHONE-ALPES</v>
          </cell>
          <cell r="H443" t="str">
            <v>Ain</v>
          </cell>
          <cell r="I443" t="str">
            <v>01</v>
          </cell>
          <cell r="J443" t="str">
            <v>SAINT-BERNARD</v>
          </cell>
          <cell r="K443" t="str">
            <v>01339</v>
          </cell>
          <cell r="L443">
            <v>170</v>
          </cell>
          <cell r="M443" t="str">
            <v>SAONE</v>
          </cell>
          <cell r="N443" t="str">
            <v>TG15</v>
          </cell>
          <cell r="O443" t="str">
            <v>SAONE A ST-BERNARD</v>
          </cell>
          <cell r="P443">
            <v>833739</v>
          </cell>
          <cell r="Q443">
            <v>6539964</v>
          </cell>
          <cell r="R443">
            <v>834198</v>
          </cell>
          <cell r="S443">
            <v>6540716</v>
          </cell>
          <cell r="T443">
            <v>833865</v>
          </cell>
          <cell r="U443">
            <v>6539943</v>
          </cell>
          <cell r="V443">
            <v>833739</v>
          </cell>
          <cell r="W443">
            <v>6539964</v>
          </cell>
          <cell r="X443" t="str">
            <v>oui</v>
          </cell>
          <cell r="Y443" t="str">
            <v/>
          </cell>
        </row>
        <row r="444">
          <cell r="A444" t="str">
            <v>06055000</v>
          </cell>
          <cell r="B444">
            <v>2015</v>
          </cell>
          <cell r="C444" t="str">
            <v>RMC</v>
          </cell>
          <cell r="E444" t="str">
            <v>RCO</v>
          </cell>
          <cell r="F444" t="str">
            <v>RCO</v>
          </cell>
          <cell r="G444" t="str">
            <v>RHONE-ALPES</v>
          </cell>
          <cell r="H444" t="str">
            <v>Rhône</v>
          </cell>
          <cell r="I444" t="str">
            <v>69</v>
          </cell>
          <cell r="J444" t="str">
            <v>SAIN-BEL</v>
          </cell>
          <cell r="K444" t="str">
            <v>69171</v>
          </cell>
          <cell r="L444">
            <v>240</v>
          </cell>
          <cell r="M444" t="str">
            <v>BREVENNE</v>
          </cell>
          <cell r="N444" t="str">
            <v>TP3</v>
          </cell>
          <cell r="O444" t="str">
            <v>BREVENNE A SAIN-BEL</v>
          </cell>
          <cell r="P444">
            <v>824678</v>
          </cell>
          <cell r="Q444">
            <v>6525324</v>
          </cell>
          <cell r="R444" t="str">
            <v>824475</v>
          </cell>
          <cell r="S444" t="str">
            <v>6525046</v>
          </cell>
          <cell r="T444" t="str">
            <v>824611</v>
          </cell>
          <cell r="U444" t="str">
            <v>6525190</v>
          </cell>
          <cell r="X444" t="str">
            <v>oui</v>
          </cell>
          <cell r="Y444" t="str">
            <v>oui</v>
          </cell>
        </row>
        <row r="445">
          <cell r="A445" t="str">
            <v>06057200</v>
          </cell>
          <cell r="B445">
            <v>2015</v>
          </cell>
          <cell r="C445" t="str">
            <v>RMC</v>
          </cell>
          <cell r="E445" t="str">
            <v>RCSRCO</v>
          </cell>
          <cell r="F445" t="str">
            <v>RCS</v>
          </cell>
          <cell r="G445" t="str">
            <v>RHONE-ALPES</v>
          </cell>
          <cell r="H445" t="str">
            <v>Rhône</v>
          </cell>
          <cell r="I445" t="str">
            <v>69</v>
          </cell>
          <cell r="J445" t="str">
            <v>SAVIGNY</v>
          </cell>
          <cell r="K445" t="str">
            <v>69175</v>
          </cell>
          <cell r="L445">
            <v>231</v>
          </cell>
          <cell r="M445" t="str">
            <v>TURDINE</v>
          </cell>
          <cell r="N445" t="str">
            <v>TP3</v>
          </cell>
          <cell r="O445" t="str">
            <v>TURDINE A L'ARBRESLE</v>
          </cell>
          <cell r="P445">
            <v>824332</v>
          </cell>
          <cell r="Q445">
            <v>6527692</v>
          </cell>
          <cell r="R445" t="str">
            <v>824267</v>
          </cell>
          <cell r="S445" t="str">
            <v>6527769</v>
          </cell>
          <cell r="T445" t="str">
            <v>824343</v>
          </cell>
          <cell r="U445" t="str">
            <v>6527701</v>
          </cell>
          <cell r="X445" t="str">
            <v>oui</v>
          </cell>
          <cell r="Y445" t="str">
            <v>oui</v>
          </cell>
        </row>
        <row r="446">
          <cell r="A446" t="str">
            <v>06057700</v>
          </cell>
          <cell r="B446">
            <v>2015</v>
          </cell>
          <cell r="C446" t="str">
            <v>RMC</v>
          </cell>
          <cell r="E446" t="str">
            <v>RCSRCO</v>
          </cell>
          <cell r="F446" t="str">
            <v>RCS</v>
          </cell>
          <cell r="G446" t="str">
            <v>RHONE-ALPES</v>
          </cell>
          <cell r="H446" t="str">
            <v>Rhône</v>
          </cell>
          <cell r="I446" t="str">
            <v>69</v>
          </cell>
          <cell r="J446" t="str">
            <v>LUCENAY</v>
          </cell>
          <cell r="K446" t="str">
            <v>69122</v>
          </cell>
          <cell r="L446">
            <v>173</v>
          </cell>
          <cell r="M446" t="str">
            <v>AZERGUES</v>
          </cell>
          <cell r="N446" t="str">
            <v>M15-17/3-21</v>
          </cell>
          <cell r="O446" t="str">
            <v>AZERGUES A LUCENAY</v>
          </cell>
          <cell r="P446">
            <v>833762</v>
          </cell>
          <cell r="Q446">
            <v>6536149</v>
          </cell>
          <cell r="R446" t="str">
            <v>833772</v>
          </cell>
          <cell r="S446" t="str">
            <v>6536410</v>
          </cell>
          <cell r="T446" t="str">
            <v>833729</v>
          </cell>
          <cell r="U446" t="str">
            <v>6536520</v>
          </cell>
          <cell r="X446" t="str">
            <v>oui</v>
          </cell>
          <cell r="Y446" t="str">
            <v>oui</v>
          </cell>
        </row>
        <row r="447">
          <cell r="A447" t="str">
            <v>06059100</v>
          </cell>
          <cell r="B447">
            <v>2015</v>
          </cell>
          <cell r="C447" t="str">
            <v>RMC</v>
          </cell>
          <cell r="E447" t="str">
            <v>RCO</v>
          </cell>
          <cell r="F447" t="str">
            <v>RCO</v>
          </cell>
          <cell r="G447" t="str">
            <v>RHONE-ALPES</v>
          </cell>
          <cell r="H447" t="str">
            <v>Rhône</v>
          </cell>
          <cell r="I447" t="str">
            <v>69</v>
          </cell>
          <cell r="J447" t="str">
            <v>FLEURIEU-SUR-SAONE</v>
          </cell>
          <cell r="K447" t="str">
            <v>69085</v>
          </cell>
          <cell r="L447">
            <v>235</v>
          </cell>
          <cell r="M447" t="str">
            <v>ECHETS</v>
          </cell>
          <cell r="N447" t="str">
            <v>TP15</v>
          </cell>
          <cell r="O447" t="str">
            <v>RUISSEAU DES ECHETS A FLEURIEU-SUR-SAONE</v>
          </cell>
          <cell r="P447">
            <v>844725</v>
          </cell>
          <cell r="Q447">
            <v>6530486</v>
          </cell>
          <cell r="R447" t="str">
            <v>844781</v>
          </cell>
          <cell r="S447" t="str">
            <v>6530445</v>
          </cell>
          <cell r="T447" t="str">
            <v>844739</v>
          </cell>
          <cell r="U447" t="str">
            <v>6530478</v>
          </cell>
          <cell r="X447" t="str">
            <v>oui</v>
          </cell>
          <cell r="Y447" t="str">
            <v>oui</v>
          </cell>
        </row>
        <row r="448">
          <cell r="A448" t="str">
            <v>06059500</v>
          </cell>
          <cell r="B448">
            <v>2015</v>
          </cell>
          <cell r="C448" t="str">
            <v>RMC</v>
          </cell>
          <cell r="F448" t="str">
            <v/>
          </cell>
          <cell r="G448" t="str">
            <v>RHONE-ALPES</v>
          </cell>
          <cell r="H448" t="str">
            <v>Rhône</v>
          </cell>
          <cell r="I448" t="str">
            <v>69</v>
          </cell>
          <cell r="J448" t="str">
            <v>LYON</v>
          </cell>
          <cell r="K448" t="str">
            <v>69123</v>
          </cell>
          <cell r="L448">
            <v>164</v>
          </cell>
          <cell r="M448" t="str">
            <v>SAONE</v>
          </cell>
          <cell r="N448" t="str">
            <v>TG15</v>
          </cell>
          <cell r="O448" t="str">
            <v>SAONE A LYON 1</v>
          </cell>
          <cell r="P448">
            <v>843067</v>
          </cell>
          <cell r="Q448">
            <v>6524513</v>
          </cell>
          <cell r="R448">
            <v>843067</v>
          </cell>
          <cell r="S448">
            <v>6524513</v>
          </cell>
          <cell r="T448">
            <v>842769</v>
          </cell>
          <cell r="U448">
            <v>6523880</v>
          </cell>
          <cell r="V448">
            <v>843067</v>
          </cell>
          <cell r="W448">
            <v>6524513</v>
          </cell>
          <cell r="X448" t="str">
            <v>oui</v>
          </cell>
          <cell r="Y448" t="str">
            <v/>
          </cell>
        </row>
        <row r="449">
          <cell r="A449" t="str">
            <v>06059500</v>
          </cell>
          <cell r="B449">
            <v>2015</v>
          </cell>
          <cell r="C449" t="str">
            <v>RMC</v>
          </cell>
          <cell r="E449" t="str">
            <v>RCSRCO</v>
          </cell>
          <cell r="F449" t="str">
            <v>RCS</v>
          </cell>
          <cell r="G449" t="str">
            <v>RHONE-ALPES</v>
          </cell>
          <cell r="H449" t="str">
            <v>Rhône</v>
          </cell>
          <cell r="I449" t="str">
            <v>69</v>
          </cell>
          <cell r="J449" t="str">
            <v>LYON</v>
          </cell>
          <cell r="K449" t="str">
            <v>69123</v>
          </cell>
          <cell r="L449">
            <v>164</v>
          </cell>
          <cell r="M449" t="str">
            <v>SAONE</v>
          </cell>
          <cell r="N449" t="str">
            <v>TG15</v>
          </cell>
          <cell r="O449" t="str">
            <v>SAONE A LYON 1</v>
          </cell>
          <cell r="P449">
            <v>842288</v>
          </cell>
          <cell r="Q449">
            <v>6523530</v>
          </cell>
          <cell r="R449" t="str">
            <v>843067</v>
          </cell>
          <cell r="S449" t="str">
            <v>6524513</v>
          </cell>
          <cell r="T449" t="str">
            <v>842769</v>
          </cell>
          <cell r="U449" t="str">
            <v>6523880</v>
          </cell>
          <cell r="X449" t="str">
            <v/>
          </cell>
          <cell r="Y449" t="str">
            <v>oui</v>
          </cell>
        </row>
        <row r="450">
          <cell r="A450" t="str">
            <v>06069550</v>
          </cell>
          <cell r="B450">
            <v>2015</v>
          </cell>
          <cell r="C450" t="str">
            <v>RMC</v>
          </cell>
          <cell r="F450" t="str">
            <v/>
          </cell>
          <cell r="G450" t="str">
            <v>RHONE-ALPES</v>
          </cell>
          <cell r="H450" t="str">
            <v>Ain</v>
          </cell>
          <cell r="I450" t="str">
            <v>01</v>
          </cell>
          <cell r="J450" t="str">
            <v>MASSIGNIEU-DE-RIVES</v>
          </cell>
          <cell r="K450" t="str">
            <v>01239</v>
          </cell>
          <cell r="L450">
            <v>229</v>
          </cell>
          <cell r="M450" t="str">
            <v>RHONE</v>
          </cell>
          <cell r="N450" t="str">
            <v>TTGA</v>
          </cell>
          <cell r="O450" t="str">
            <v>RHONE A MASSIGNIEU-DE-RIVES</v>
          </cell>
          <cell r="P450">
            <v>916278</v>
          </cell>
          <cell r="Q450">
            <v>6520892</v>
          </cell>
          <cell r="R450">
            <v>915974</v>
          </cell>
          <cell r="S450">
            <v>6521539</v>
          </cell>
          <cell r="T450">
            <v>916287</v>
          </cell>
          <cell r="U450">
            <v>6520937</v>
          </cell>
          <cell r="V450">
            <v>916278</v>
          </cell>
          <cell r="W450">
            <v>6520892</v>
          </cell>
          <cell r="X450" t="str">
            <v>oui</v>
          </cell>
          <cell r="Y450" t="str">
            <v/>
          </cell>
        </row>
        <row r="451">
          <cell r="A451" t="str">
            <v>06072300</v>
          </cell>
          <cell r="B451">
            <v>2015</v>
          </cell>
          <cell r="C451" t="str">
            <v>RMC</v>
          </cell>
          <cell r="F451" t="str">
            <v/>
          </cell>
          <cell r="G451" t="str">
            <v>RHONE-ALPES</v>
          </cell>
          <cell r="H451" t="str">
            <v>Savoie</v>
          </cell>
          <cell r="I451" t="str">
            <v>73</v>
          </cell>
          <cell r="J451" t="str">
            <v>RUFFIEUX</v>
          </cell>
          <cell r="K451" t="str">
            <v>73218</v>
          </cell>
          <cell r="L451">
            <v>235</v>
          </cell>
          <cell r="M451" t="str">
            <v>RHONE</v>
          </cell>
          <cell r="N451" t="str">
            <v>TTGA</v>
          </cell>
          <cell r="O451" t="str">
            <v>RHONE A CULOZ</v>
          </cell>
          <cell r="P451">
            <v>917492</v>
          </cell>
          <cell r="Q451">
            <v>6532842</v>
          </cell>
          <cell r="R451">
            <v>917492</v>
          </cell>
          <cell r="S451">
            <v>6532842</v>
          </cell>
          <cell r="T451">
            <v>917355</v>
          </cell>
          <cell r="U451">
            <v>6532190</v>
          </cell>
          <cell r="V451">
            <v>917492</v>
          </cell>
          <cell r="W451">
            <v>6532842</v>
          </cell>
          <cell r="X451" t="str">
            <v>oui</v>
          </cell>
          <cell r="Y451" t="str">
            <v/>
          </cell>
        </row>
        <row r="452">
          <cell r="A452" t="str">
            <v>06072400</v>
          </cell>
          <cell r="B452">
            <v>2015</v>
          </cell>
          <cell r="C452" t="str">
            <v>RMC</v>
          </cell>
          <cell r="F452" t="str">
            <v/>
          </cell>
          <cell r="G452" t="str">
            <v>RHONE-ALPES</v>
          </cell>
          <cell r="H452" t="str">
            <v>Savoie</v>
          </cell>
          <cell r="I452" t="str">
            <v>73</v>
          </cell>
          <cell r="J452" t="str">
            <v>RUFFIEUX</v>
          </cell>
          <cell r="K452" t="str">
            <v>73218</v>
          </cell>
          <cell r="L452">
            <v>238</v>
          </cell>
          <cell r="M452" t="str">
            <v>RHONE</v>
          </cell>
          <cell r="N452" t="str">
            <v>TTGA</v>
          </cell>
          <cell r="O452" t="str">
            <v>RHONE A RUFFIEUX</v>
          </cell>
          <cell r="P452">
            <v>917770</v>
          </cell>
          <cell r="Q452">
            <v>6532133</v>
          </cell>
          <cell r="R452">
            <v>918079</v>
          </cell>
          <cell r="S452">
            <v>6532733</v>
          </cell>
          <cell r="T452">
            <v>917591</v>
          </cell>
          <cell r="U452">
            <v>6531937</v>
          </cell>
          <cell r="V452">
            <v>917770</v>
          </cell>
          <cell r="W452">
            <v>6532133</v>
          </cell>
          <cell r="X452" t="str">
            <v>oui</v>
          </cell>
          <cell r="Y452" t="str">
            <v/>
          </cell>
        </row>
        <row r="453">
          <cell r="A453" t="str">
            <v>06077500</v>
          </cell>
          <cell r="B453">
            <v>2015</v>
          </cell>
          <cell r="C453" t="str">
            <v>RMC</v>
          </cell>
          <cell r="F453" t="str">
            <v/>
          </cell>
          <cell r="G453" t="str">
            <v>RHONE-ALPES</v>
          </cell>
          <cell r="H453" t="str">
            <v>Ain</v>
          </cell>
          <cell r="I453" t="str">
            <v>01</v>
          </cell>
          <cell r="J453" t="str">
            <v>BREGNIER-CORDON</v>
          </cell>
          <cell r="K453" t="str">
            <v>01058</v>
          </cell>
          <cell r="L453">
            <v>230</v>
          </cell>
          <cell r="M453" t="str">
            <v>RHONE</v>
          </cell>
          <cell r="N453" t="str">
            <v>TTGA</v>
          </cell>
          <cell r="O453" t="str">
            <v>RHONE A BREGNIER-CORDON 3</v>
          </cell>
          <cell r="P453">
            <v>904301</v>
          </cell>
          <cell r="Q453">
            <v>6507716</v>
          </cell>
          <cell r="R453">
            <v>909367</v>
          </cell>
          <cell r="S453">
            <v>6508443</v>
          </cell>
          <cell r="T453">
            <v>908801</v>
          </cell>
          <cell r="U453">
            <v>6507999</v>
          </cell>
          <cell r="V453">
            <v>904301</v>
          </cell>
          <cell r="W453">
            <v>6507716</v>
          </cell>
          <cell r="X453" t="str">
            <v>oui</v>
          </cell>
          <cell r="Y453" t="str">
            <v/>
          </cell>
        </row>
        <row r="454">
          <cell r="A454" t="str">
            <v>06079050</v>
          </cell>
          <cell r="B454">
            <v>2015</v>
          </cell>
          <cell r="C454" t="str">
            <v>RMC</v>
          </cell>
          <cell r="F454" t="str">
            <v/>
          </cell>
          <cell r="G454" t="str">
            <v>RHONE-ALPES</v>
          </cell>
          <cell r="H454" t="str">
            <v>Ain</v>
          </cell>
          <cell r="I454" t="str">
            <v>01</v>
          </cell>
          <cell r="J454" t="str">
            <v>BREGNIER-CORDON</v>
          </cell>
          <cell r="K454" t="str">
            <v>01058</v>
          </cell>
          <cell r="L454">
            <v>208</v>
          </cell>
          <cell r="M454" t="str">
            <v>RHONE</v>
          </cell>
          <cell r="N454" t="str">
            <v>TTGA</v>
          </cell>
          <cell r="O454" t="str">
            <v>RHONE A BREGNIER-CORDON 1</v>
          </cell>
          <cell r="P454">
            <v>903749</v>
          </cell>
          <cell r="Q454">
            <v>6506441</v>
          </cell>
          <cell r="R454">
            <v>905459</v>
          </cell>
          <cell r="S454">
            <v>6505479</v>
          </cell>
          <cell r="T454">
            <v>905208</v>
          </cell>
          <cell r="U454">
            <v>6504797</v>
          </cell>
          <cell r="V454">
            <v>903749</v>
          </cell>
          <cell r="W454">
            <v>6506441</v>
          </cell>
          <cell r="X454" t="str">
            <v>oui</v>
          </cell>
          <cell r="Y454" t="str">
            <v/>
          </cell>
        </row>
        <row r="455">
          <cell r="A455" t="str">
            <v>06080000</v>
          </cell>
          <cell r="B455">
            <v>2015</v>
          </cell>
          <cell r="C455" t="str">
            <v>RMC</v>
          </cell>
          <cell r="F455" t="str">
            <v/>
          </cell>
          <cell r="G455" t="str">
            <v>RHONE-ALPES</v>
          </cell>
          <cell r="H455" t="str">
            <v>Ain</v>
          </cell>
          <cell r="I455" t="str">
            <v>01</v>
          </cell>
          <cell r="J455" t="str">
            <v>SAINT-SORLIN-EN-BUGEY</v>
          </cell>
          <cell r="K455" t="str">
            <v>01386</v>
          </cell>
          <cell r="L455">
            <v>193</v>
          </cell>
          <cell r="M455" t="str">
            <v>RHONE</v>
          </cell>
          <cell r="N455" t="str">
            <v>TTGA</v>
          </cell>
          <cell r="O455" t="str">
            <v>RHONE A ST-SORLIN-EN-BUGEY</v>
          </cell>
          <cell r="P455">
            <v>882346</v>
          </cell>
          <cell r="Q455">
            <v>6534038</v>
          </cell>
          <cell r="R455">
            <v>883494</v>
          </cell>
          <cell r="S455">
            <v>6533588</v>
          </cell>
          <cell r="T455">
            <v>882728</v>
          </cell>
          <cell r="U455">
            <v>6534100</v>
          </cell>
          <cell r="V455">
            <v>882346</v>
          </cell>
          <cell r="W455">
            <v>6534038</v>
          </cell>
          <cell r="X455" t="str">
            <v>oui</v>
          </cell>
          <cell r="Y455" t="str">
            <v/>
          </cell>
        </row>
        <row r="456">
          <cell r="A456" t="str">
            <v>06082500</v>
          </cell>
          <cell r="B456">
            <v>2015</v>
          </cell>
          <cell r="C456" t="str">
            <v>RMC</v>
          </cell>
          <cell r="E456" t="str">
            <v>RCS</v>
          </cell>
          <cell r="F456" t="str">
            <v>RCS</v>
          </cell>
          <cell r="G456" t="str">
            <v>RHONE-ALPES</v>
          </cell>
          <cell r="H456" t="str">
            <v>Rhône</v>
          </cell>
          <cell r="I456" t="str">
            <v>69</v>
          </cell>
          <cell r="J456" t="str">
            <v>COLOMBIER-SAUGNIEU</v>
          </cell>
          <cell r="K456" t="str">
            <v>69299</v>
          </cell>
          <cell r="L456">
            <v>205</v>
          </cell>
          <cell r="M456" t="str">
            <v>BOURBRE</v>
          </cell>
          <cell r="N456" t="str">
            <v>M5</v>
          </cell>
          <cell r="O456" t="str">
            <v>BOURBRE A TIGNIEU-JAMEYZIEU</v>
          </cell>
          <cell r="P456">
            <v>867947</v>
          </cell>
          <cell r="Q456">
            <v>6515147</v>
          </cell>
          <cell r="R456" t="str">
            <v>867955</v>
          </cell>
          <cell r="S456" t="str">
            <v>6515242</v>
          </cell>
          <cell r="T456" t="str">
            <v>867893</v>
          </cell>
          <cell r="U456" t="str">
            <v>6515476</v>
          </cell>
          <cell r="X456" t="str">
            <v>oui</v>
          </cell>
          <cell r="Y456" t="str">
            <v>oui</v>
          </cell>
        </row>
        <row r="457">
          <cell r="A457" t="str">
            <v>06088800</v>
          </cell>
          <cell r="B457">
            <v>2015</v>
          </cell>
          <cell r="C457" t="str">
            <v>RMC</v>
          </cell>
          <cell r="F457" t="str">
            <v/>
          </cell>
          <cell r="G457" t="str">
            <v>RHONE-ALPES</v>
          </cell>
          <cell r="H457" t="str">
            <v>Ain</v>
          </cell>
          <cell r="I457" t="str">
            <v>01</v>
          </cell>
          <cell r="J457" t="str">
            <v>PONCIN</v>
          </cell>
          <cell r="K457" t="str">
            <v>01303</v>
          </cell>
          <cell r="L457">
            <v>250</v>
          </cell>
          <cell r="M457" t="str">
            <v>AIN</v>
          </cell>
          <cell r="N457" t="str">
            <v>G5</v>
          </cell>
          <cell r="O457" t="str">
            <v>AIN A PONCIN 1</v>
          </cell>
          <cell r="P457">
            <v>886031</v>
          </cell>
          <cell r="Q457">
            <v>6558830</v>
          </cell>
          <cell r="R457">
            <v>886031</v>
          </cell>
          <cell r="S457">
            <v>6558830</v>
          </cell>
          <cell r="T457">
            <v>885980</v>
          </cell>
          <cell r="U457">
            <v>6558447</v>
          </cell>
          <cell r="V457">
            <v>886031</v>
          </cell>
          <cell r="W457">
            <v>6558830</v>
          </cell>
          <cell r="X457" t="str">
            <v>oui</v>
          </cell>
          <cell r="Y457" t="str">
            <v/>
          </cell>
        </row>
        <row r="458">
          <cell r="A458" t="str">
            <v>06092500</v>
          </cell>
          <cell r="B458">
            <v>2015</v>
          </cell>
          <cell r="C458" t="str">
            <v>RMC</v>
          </cell>
          <cell r="F458" t="str">
            <v/>
          </cell>
          <cell r="G458" t="str">
            <v>RHONE-ALPES</v>
          </cell>
          <cell r="H458" t="str">
            <v>Ain</v>
          </cell>
          <cell r="I458" t="str">
            <v>01</v>
          </cell>
          <cell r="J458" t="str">
            <v>NIEVROZ</v>
          </cell>
          <cell r="K458" t="str">
            <v>01276</v>
          </cell>
          <cell r="L458">
            <v>183</v>
          </cell>
          <cell r="M458" t="str">
            <v>RHONE</v>
          </cell>
          <cell r="N458" t="str">
            <v>TTGA</v>
          </cell>
          <cell r="O458" t="str">
            <v>RHONE A JONS</v>
          </cell>
          <cell r="P458">
            <v>862183</v>
          </cell>
          <cell r="Q458">
            <v>6525695</v>
          </cell>
          <cell r="R458">
            <v>863427</v>
          </cell>
          <cell r="S458">
            <v>6525949</v>
          </cell>
          <cell r="T458">
            <v>862456</v>
          </cell>
          <cell r="U458">
            <v>6525717</v>
          </cell>
          <cell r="V458">
            <v>862183</v>
          </cell>
          <cell r="W458">
            <v>6525695</v>
          </cell>
          <cell r="X458" t="str">
            <v>oui</v>
          </cell>
          <cell r="Y458" t="str">
            <v/>
          </cell>
        </row>
        <row r="459">
          <cell r="A459" t="str">
            <v>06093900</v>
          </cell>
          <cell r="B459">
            <v>2015</v>
          </cell>
          <cell r="C459" t="str">
            <v>RMC</v>
          </cell>
          <cell r="F459" t="str">
            <v/>
          </cell>
          <cell r="G459" t="str">
            <v>RHONE-ALPES</v>
          </cell>
          <cell r="H459" t="str">
            <v>Rhône</v>
          </cell>
          <cell r="I459" t="str">
            <v>69</v>
          </cell>
          <cell r="J459" t="str">
            <v>VERNAISON</v>
          </cell>
          <cell r="K459" t="str">
            <v>69260</v>
          </cell>
          <cell r="L459">
            <v>154</v>
          </cell>
          <cell r="M459" t="str">
            <v>RHONE</v>
          </cell>
          <cell r="N459" t="str">
            <v>TTGA</v>
          </cell>
          <cell r="O459" t="str">
            <v>RHONE A VERNAISON 1</v>
          </cell>
          <cell r="P459">
            <v>841469</v>
          </cell>
          <cell r="Q459">
            <v>6506800</v>
          </cell>
          <cell r="R459">
            <v>841973</v>
          </cell>
          <cell r="S459">
            <v>6507080</v>
          </cell>
          <cell r="T459">
            <v>841498</v>
          </cell>
          <cell r="U459">
            <v>6506771</v>
          </cell>
          <cell r="V459">
            <v>841469</v>
          </cell>
          <cell r="W459">
            <v>6506800</v>
          </cell>
          <cell r="X459" t="str">
            <v>oui</v>
          </cell>
          <cell r="Y459" t="str">
            <v/>
          </cell>
        </row>
        <row r="460">
          <cell r="A460" t="str">
            <v>06093900</v>
          </cell>
          <cell r="B460">
            <v>2015</v>
          </cell>
          <cell r="C460" t="str">
            <v>RMC</v>
          </cell>
          <cell r="E460" t="str">
            <v>RCS</v>
          </cell>
          <cell r="F460" t="str">
            <v>RCS</v>
          </cell>
          <cell r="G460" t="str">
            <v>RHONE-ALPES</v>
          </cell>
          <cell r="H460" t="str">
            <v>Rhône</v>
          </cell>
          <cell r="I460" t="str">
            <v>69</v>
          </cell>
          <cell r="J460" t="str">
            <v>VERNAISON</v>
          </cell>
          <cell r="K460" t="str">
            <v>69260</v>
          </cell>
          <cell r="L460">
            <v>154</v>
          </cell>
          <cell r="M460" t="str">
            <v>RHONE</v>
          </cell>
          <cell r="N460" t="str">
            <v>TTGA</v>
          </cell>
          <cell r="O460" t="str">
            <v>RHONE A VERNAISON 1</v>
          </cell>
          <cell r="P460">
            <v>841483</v>
          </cell>
          <cell r="Q460">
            <v>6506756</v>
          </cell>
          <cell r="R460" t="str">
            <v>841973</v>
          </cell>
          <cell r="S460" t="str">
            <v>6507080</v>
          </cell>
          <cell r="T460" t="str">
            <v>841498</v>
          </cell>
          <cell r="U460" t="str">
            <v>6506771</v>
          </cell>
          <cell r="X460" t="str">
            <v/>
          </cell>
          <cell r="Y460" t="str">
            <v>oui</v>
          </cell>
        </row>
        <row r="461">
          <cell r="A461" t="str">
            <v>06094039</v>
          </cell>
          <cell r="B461">
            <v>2015</v>
          </cell>
          <cell r="C461" t="str">
            <v>RMC</v>
          </cell>
          <cell r="E461" t="str">
            <v>RCO</v>
          </cell>
          <cell r="F461" t="str">
            <v>RCO</v>
          </cell>
          <cell r="G461" t="str">
            <v>RHONE-ALPES</v>
          </cell>
          <cell r="H461" t="str">
            <v>Rhône</v>
          </cell>
          <cell r="I461" t="str">
            <v>69</v>
          </cell>
          <cell r="J461" t="str">
            <v>SEREZIN-DU-RHONE</v>
          </cell>
          <cell r="K461" t="str">
            <v>69294</v>
          </cell>
          <cell r="L461">
            <v>159</v>
          </cell>
          <cell r="M461" t="str">
            <v>OZON</v>
          </cell>
          <cell r="N461" t="str">
            <v>TP5</v>
          </cell>
          <cell r="O461" t="str">
            <v>OZON A SOLAIZE</v>
          </cell>
          <cell r="P461">
            <v>841920</v>
          </cell>
          <cell r="Q461">
            <v>6505392</v>
          </cell>
          <cell r="R461" t="str">
            <v>842228</v>
          </cell>
          <cell r="S461" t="str">
            <v>6505309</v>
          </cell>
          <cell r="T461" t="str">
            <v>842152</v>
          </cell>
          <cell r="U461" t="str">
            <v>6505317</v>
          </cell>
          <cell r="X461" t="str">
            <v>oui</v>
          </cell>
          <cell r="Y461" t="str">
            <v>oui</v>
          </cell>
        </row>
        <row r="462">
          <cell r="A462" t="str">
            <v>06094230</v>
          </cell>
          <cell r="B462">
            <v>2015</v>
          </cell>
          <cell r="C462" t="str">
            <v>RMC</v>
          </cell>
          <cell r="E462" t="str">
            <v>RCO</v>
          </cell>
          <cell r="F462" t="str">
            <v>RCO</v>
          </cell>
          <cell r="G462" t="str">
            <v>RHONE-ALPES</v>
          </cell>
          <cell r="H462" t="str">
            <v>Rhône</v>
          </cell>
          <cell r="I462" t="str">
            <v>69</v>
          </cell>
          <cell r="J462" t="str">
            <v>SAINT-MARTIN-EN-HAUT</v>
          </cell>
          <cell r="K462" t="str">
            <v>69227</v>
          </cell>
          <cell r="L462">
            <v>461</v>
          </cell>
          <cell r="M462" t="str">
            <v>ARTILLA</v>
          </cell>
          <cell r="N462" t="str">
            <v>TP3</v>
          </cell>
          <cell r="O462" t="str">
            <v>ARTILLA A ST-MARTIN-EN-HAUT</v>
          </cell>
          <cell r="P462">
            <v>824314</v>
          </cell>
          <cell r="Q462">
            <v>6509083</v>
          </cell>
          <cell r="R462" t="str">
            <v>824242</v>
          </cell>
          <cell r="S462" t="str">
            <v>6509008</v>
          </cell>
          <cell r="T462" t="str">
            <v>824290</v>
          </cell>
          <cell r="U462" t="str">
            <v>6509050</v>
          </cell>
          <cell r="X462" t="str">
            <v>oui</v>
          </cell>
          <cell r="Y462" t="str">
            <v>oui</v>
          </cell>
        </row>
        <row r="463">
          <cell r="A463" t="str">
            <v>06095000</v>
          </cell>
          <cell r="B463">
            <v>2015</v>
          </cell>
          <cell r="C463" t="str">
            <v>RMC</v>
          </cell>
          <cell r="E463" t="str">
            <v>RCSRCO</v>
          </cell>
          <cell r="F463" t="str">
            <v>RCS</v>
          </cell>
          <cell r="G463" t="str">
            <v>RHONE-ALPES</v>
          </cell>
          <cell r="H463" t="str">
            <v>Loire</v>
          </cell>
          <cell r="I463" t="str">
            <v>42</v>
          </cell>
          <cell r="J463" t="str">
            <v>SAINT-CHAMOND</v>
          </cell>
          <cell r="K463" t="str">
            <v>42207</v>
          </cell>
          <cell r="L463">
            <v>331</v>
          </cell>
          <cell r="M463" t="str">
            <v>GIER</v>
          </cell>
          <cell r="N463" t="str">
            <v>TP3</v>
          </cell>
          <cell r="O463" t="str">
            <v>GIER A ST-CHAMOND 2</v>
          </cell>
          <cell r="P463">
            <v>819285</v>
          </cell>
          <cell r="Q463">
            <v>6488181</v>
          </cell>
          <cell r="R463" t="str">
            <v>819241</v>
          </cell>
          <cell r="S463" t="str">
            <v>6488167</v>
          </cell>
          <cell r="T463" t="str">
            <v>819354</v>
          </cell>
          <cell r="U463" t="str">
            <v>6488228</v>
          </cell>
          <cell r="X463" t="str">
            <v>oui</v>
          </cell>
          <cell r="Y463" t="str">
            <v>oui</v>
          </cell>
        </row>
        <row r="464">
          <cell r="A464" t="str">
            <v>06095300</v>
          </cell>
          <cell r="B464">
            <v>2015</v>
          </cell>
          <cell r="C464" t="str">
            <v>RMC</v>
          </cell>
          <cell r="E464" t="str">
            <v>RCO</v>
          </cell>
          <cell r="F464" t="str">
            <v>RCO</v>
          </cell>
          <cell r="G464" t="str">
            <v>RHONE-ALPES</v>
          </cell>
          <cell r="H464" t="str">
            <v>Rhône</v>
          </cell>
          <cell r="I464" t="str">
            <v>69</v>
          </cell>
          <cell r="J464" t="str">
            <v>BRIGNAIS</v>
          </cell>
          <cell r="K464" t="str">
            <v>69027</v>
          </cell>
          <cell r="L464">
            <v>217</v>
          </cell>
          <cell r="M464" t="str">
            <v>GARON</v>
          </cell>
          <cell r="N464" t="str">
            <v>P3</v>
          </cell>
          <cell r="O464" t="str">
            <v>GARON A BRIGNAIS 3</v>
          </cell>
          <cell r="P464">
            <v>835656</v>
          </cell>
          <cell r="Q464">
            <v>6511227</v>
          </cell>
          <cell r="R464" t="str">
            <v>835556</v>
          </cell>
          <cell r="S464" t="str">
            <v>6511287</v>
          </cell>
          <cell r="T464" t="str">
            <v>835625</v>
          </cell>
          <cell r="U464" t="str">
            <v>6511254</v>
          </cell>
          <cell r="X464" t="str">
            <v>oui</v>
          </cell>
          <cell r="Y464" t="str">
            <v>oui</v>
          </cell>
        </row>
        <row r="465">
          <cell r="A465" t="str">
            <v>06097000</v>
          </cell>
          <cell r="B465">
            <v>2015</v>
          </cell>
          <cell r="C465" t="str">
            <v>RMC</v>
          </cell>
          <cell r="E465" t="str">
            <v>RCSRCO</v>
          </cell>
          <cell r="F465" t="str">
            <v>RCS</v>
          </cell>
          <cell r="G465" t="str">
            <v>RHONE-ALPES</v>
          </cell>
          <cell r="H465" t="str">
            <v>Rhône</v>
          </cell>
          <cell r="I465" t="str">
            <v>69</v>
          </cell>
          <cell r="J465" t="str">
            <v>GIVORS</v>
          </cell>
          <cell r="K465" t="str">
            <v>69091</v>
          </cell>
          <cell r="L465">
            <v>156</v>
          </cell>
          <cell r="M465" t="str">
            <v>GIER</v>
          </cell>
          <cell r="N465" t="str">
            <v>M3</v>
          </cell>
          <cell r="O465" t="str">
            <v>GIER A GIVORS</v>
          </cell>
          <cell r="P465">
            <v>837314</v>
          </cell>
          <cell r="Q465">
            <v>6500197</v>
          </cell>
          <cell r="R465" t="str">
            <v>837329</v>
          </cell>
          <cell r="S465" t="str">
            <v>6500194</v>
          </cell>
          <cell r="T465" t="str">
            <v>837511</v>
          </cell>
          <cell r="U465" t="str">
            <v>6500251</v>
          </cell>
          <cell r="X465" t="str">
            <v>oui</v>
          </cell>
          <cell r="Y465" t="str">
            <v>oui</v>
          </cell>
        </row>
        <row r="466">
          <cell r="A466" t="str">
            <v>06098000</v>
          </cell>
          <cell r="B466">
            <v>2015</v>
          </cell>
          <cell r="C466" t="str">
            <v>RMC</v>
          </cell>
          <cell r="F466" t="str">
            <v/>
          </cell>
          <cell r="G466" t="str">
            <v>RHONE-ALPES</v>
          </cell>
          <cell r="H466" t="str">
            <v>Rhône</v>
          </cell>
          <cell r="I466" t="str">
            <v>69</v>
          </cell>
          <cell r="J466" t="str">
            <v>GIVORS</v>
          </cell>
          <cell r="K466" t="str">
            <v>69091</v>
          </cell>
          <cell r="L466">
            <v>154</v>
          </cell>
          <cell r="M466" t="str">
            <v>RHONE</v>
          </cell>
          <cell r="N466" t="str">
            <v>TTGA</v>
          </cell>
          <cell r="O466" t="str">
            <v>RHONE A CHASSE-SUR-RHONE</v>
          </cell>
          <cell r="P466">
            <v>839497</v>
          </cell>
          <cell r="Q466">
            <v>6501338</v>
          </cell>
          <cell r="R466">
            <v>839497</v>
          </cell>
          <cell r="S466">
            <v>6501338</v>
          </cell>
          <cell r="T466">
            <v>838681</v>
          </cell>
          <cell r="U466">
            <v>6500558</v>
          </cell>
          <cell r="V466">
            <v>839497</v>
          </cell>
          <cell r="W466">
            <v>6501338</v>
          </cell>
          <cell r="X466" t="str">
            <v>oui</v>
          </cell>
          <cell r="Y466" t="str">
            <v/>
          </cell>
        </row>
        <row r="467">
          <cell r="A467" t="str">
            <v>06098000</v>
          </cell>
          <cell r="B467">
            <v>2015</v>
          </cell>
          <cell r="C467" t="str">
            <v>RMC</v>
          </cell>
          <cell r="E467" t="str">
            <v>RCSRCO</v>
          </cell>
          <cell r="F467" t="str">
            <v>RCS</v>
          </cell>
          <cell r="G467" t="str">
            <v>RHONE-ALPES</v>
          </cell>
          <cell r="H467" t="str">
            <v>Rhône</v>
          </cell>
          <cell r="I467" t="str">
            <v>69</v>
          </cell>
          <cell r="J467" t="str">
            <v>GIVORS</v>
          </cell>
          <cell r="K467" t="str">
            <v>69091</v>
          </cell>
          <cell r="L467">
            <v>154</v>
          </cell>
          <cell r="M467" t="str">
            <v>RHONE</v>
          </cell>
          <cell r="N467" t="str">
            <v>TTGA</v>
          </cell>
          <cell r="O467" t="str">
            <v>RHONE A CHASSE-SUR-RHONE</v>
          </cell>
          <cell r="P467">
            <v>838861</v>
          </cell>
          <cell r="Q467">
            <v>6499536</v>
          </cell>
          <cell r="R467" t="str">
            <v>839497</v>
          </cell>
          <cell r="S467" t="str">
            <v>6501338</v>
          </cell>
          <cell r="T467" t="str">
            <v>838681</v>
          </cell>
          <cell r="U467" t="str">
            <v>6500558</v>
          </cell>
          <cell r="X467" t="str">
            <v/>
          </cell>
          <cell r="Y467" t="str">
            <v>oui</v>
          </cell>
        </row>
        <row r="468">
          <cell r="A468" t="str">
            <v>06100900</v>
          </cell>
          <cell r="B468">
            <v>2015</v>
          </cell>
          <cell r="C468" t="str">
            <v>RMC</v>
          </cell>
          <cell r="F468" t="str">
            <v/>
          </cell>
          <cell r="G468" t="str">
            <v>RHONE-ALPES</v>
          </cell>
          <cell r="H468" t="str">
            <v>Isère</v>
          </cell>
          <cell r="I468" t="str">
            <v>38</v>
          </cell>
          <cell r="J468" t="str">
            <v>SABLONS</v>
          </cell>
          <cell r="K468" t="str">
            <v>38349</v>
          </cell>
          <cell r="L468">
            <v>135</v>
          </cell>
          <cell r="M468" t="str">
            <v>RHONE</v>
          </cell>
          <cell r="N468" t="str">
            <v>TTGA</v>
          </cell>
          <cell r="O468" t="str">
            <v>RHONE A SERRIERES</v>
          </cell>
          <cell r="P468">
            <v>837921</v>
          </cell>
          <cell r="Q468">
            <v>6471487</v>
          </cell>
          <cell r="R468">
            <v>837921</v>
          </cell>
          <cell r="S468">
            <v>6471487</v>
          </cell>
          <cell r="T468">
            <v>838208</v>
          </cell>
          <cell r="U468">
            <v>6470598</v>
          </cell>
          <cell r="V468">
            <v>837921</v>
          </cell>
          <cell r="W468">
            <v>6471487</v>
          </cell>
          <cell r="X468" t="str">
            <v>oui</v>
          </cell>
          <cell r="Y468" t="str">
            <v/>
          </cell>
        </row>
        <row r="469">
          <cell r="A469" t="str">
            <v>06101360</v>
          </cell>
          <cell r="B469">
            <v>2015</v>
          </cell>
          <cell r="C469" t="str">
            <v>RMC</v>
          </cell>
          <cell r="E469" t="str">
            <v>RCO</v>
          </cell>
          <cell r="F469" t="str">
            <v>RCO</v>
          </cell>
          <cell r="G469" t="str">
            <v>RHONE-ALPES</v>
          </cell>
          <cell r="H469" t="str">
            <v>Drôme</v>
          </cell>
          <cell r="I469" t="str">
            <v>26</v>
          </cell>
          <cell r="J469" t="str">
            <v>ANNEYRON</v>
          </cell>
          <cell r="K469" t="str">
            <v>26010</v>
          </cell>
          <cell r="L469">
            <v>190</v>
          </cell>
          <cell r="M469" t="str">
            <v>COLLIERES</v>
          </cell>
          <cell r="N469" t="str">
            <v>P5</v>
          </cell>
          <cell r="O469" t="str">
            <v>RUISSEAU DES COLLIERES A ANNEYRON</v>
          </cell>
          <cell r="P469">
            <v>849235</v>
          </cell>
          <cell r="Q469">
            <v>6467916</v>
          </cell>
          <cell r="R469" t="str">
            <v>849372</v>
          </cell>
          <cell r="S469" t="str">
            <v>6467881</v>
          </cell>
          <cell r="T469" t="str">
            <v>849265</v>
          </cell>
          <cell r="U469" t="str">
            <v>6467902</v>
          </cell>
          <cell r="X469" t="str">
            <v>oui</v>
          </cell>
          <cell r="Y469" t="str">
            <v>oui</v>
          </cell>
        </row>
        <row r="470">
          <cell r="A470" t="str">
            <v>06101905</v>
          </cell>
          <cell r="B470">
            <v>2015</v>
          </cell>
          <cell r="C470" t="str">
            <v>RMC</v>
          </cell>
          <cell r="E470" t="str">
            <v>REF</v>
          </cell>
          <cell r="F470" t="str">
            <v>REF</v>
          </cell>
          <cell r="G470" t="str">
            <v>RHONE-ALPES</v>
          </cell>
          <cell r="H470" t="str">
            <v>Ardèche</v>
          </cell>
          <cell r="I470" t="str">
            <v>07</v>
          </cell>
          <cell r="J470" t="str">
            <v>SAINT-JULIEN-VOCANCE</v>
          </cell>
          <cell r="K470" t="str">
            <v>07258</v>
          </cell>
          <cell r="L470">
            <v>666</v>
          </cell>
          <cell r="M470" t="str">
            <v>CANCE</v>
          </cell>
          <cell r="N470" t="str">
            <v>TP3</v>
          </cell>
          <cell r="O470" t="str">
            <v>CANCE A ST-JULIEN-VOCANCE 4</v>
          </cell>
          <cell r="P470">
            <v>817898</v>
          </cell>
          <cell r="Q470">
            <v>6453856</v>
          </cell>
          <cell r="R470" t="str">
            <v>817718</v>
          </cell>
          <cell r="S470" t="str">
            <v>6453816</v>
          </cell>
          <cell r="T470" t="str">
            <v>817765</v>
          </cell>
          <cell r="U470" t="str">
            <v>6453816</v>
          </cell>
          <cell r="X470" t="str">
            <v>oui</v>
          </cell>
          <cell r="Y470" t="str">
            <v>oui</v>
          </cell>
        </row>
        <row r="471">
          <cell r="A471" t="str">
            <v>06103500</v>
          </cell>
          <cell r="B471">
            <v>2015</v>
          </cell>
          <cell r="C471" t="str">
            <v>RMC</v>
          </cell>
          <cell r="E471" t="str">
            <v>RCSRCO</v>
          </cell>
          <cell r="F471" t="str">
            <v>RCS</v>
          </cell>
          <cell r="G471" t="str">
            <v>RHONE-ALPES</v>
          </cell>
          <cell r="H471" t="str">
            <v>Ardèche</v>
          </cell>
          <cell r="I471" t="str">
            <v>07</v>
          </cell>
          <cell r="J471" t="str">
            <v>ANDANCE</v>
          </cell>
          <cell r="K471" t="str">
            <v>07009</v>
          </cell>
          <cell r="L471">
            <v>145</v>
          </cell>
          <cell r="M471" t="str">
            <v>CANCE</v>
          </cell>
          <cell r="N471" t="str">
            <v>M3</v>
          </cell>
          <cell r="O471" t="str">
            <v>CANCE A SARRAS 1</v>
          </cell>
          <cell r="P471">
            <v>840264</v>
          </cell>
          <cell r="Q471">
            <v>6457878</v>
          </cell>
          <cell r="R471" t="str">
            <v>840285</v>
          </cell>
          <cell r="S471" t="str">
            <v>6457901</v>
          </cell>
          <cell r="T471" t="str">
            <v>840406</v>
          </cell>
          <cell r="U471" t="str">
            <v>6457744</v>
          </cell>
          <cell r="X471" t="str">
            <v>oui</v>
          </cell>
          <cell r="Y471" t="str">
            <v>oui</v>
          </cell>
        </row>
        <row r="472">
          <cell r="A472" t="str">
            <v>06104000</v>
          </cell>
          <cell r="B472">
            <v>2015</v>
          </cell>
          <cell r="C472" t="str">
            <v>RMC</v>
          </cell>
          <cell r="F472" t="str">
            <v/>
          </cell>
          <cell r="G472" t="str">
            <v>RHONE-ALPES</v>
          </cell>
          <cell r="H472" t="str">
            <v>Drôme</v>
          </cell>
          <cell r="I472" t="str">
            <v>26</v>
          </cell>
          <cell r="J472" t="str">
            <v>SAINT-VALLIER</v>
          </cell>
          <cell r="K472" t="str">
            <v>26333</v>
          </cell>
          <cell r="L472">
            <v>130</v>
          </cell>
          <cell r="M472" t="str">
            <v>RHONE</v>
          </cell>
          <cell r="N472" t="str">
            <v>TTGA</v>
          </cell>
          <cell r="O472" t="str">
            <v>RHONE A ST-VALLIER</v>
          </cell>
          <cell r="P472">
            <v>841906</v>
          </cell>
          <cell r="Q472">
            <v>6456856</v>
          </cell>
          <cell r="R472">
            <v>841744</v>
          </cell>
          <cell r="S472">
            <v>6456833</v>
          </cell>
          <cell r="T472">
            <v>842142</v>
          </cell>
          <cell r="U472">
            <v>6455945</v>
          </cell>
          <cell r="V472">
            <v>841906</v>
          </cell>
          <cell r="W472">
            <v>6456856</v>
          </cell>
          <cell r="X472" t="str">
            <v>oui</v>
          </cell>
          <cell r="Y472" t="str">
            <v/>
          </cell>
        </row>
        <row r="473">
          <cell r="A473" t="str">
            <v>06104000</v>
          </cell>
          <cell r="B473">
            <v>2015</v>
          </cell>
          <cell r="C473" t="str">
            <v>RMC</v>
          </cell>
          <cell r="E473" t="str">
            <v>RCSRCO</v>
          </cell>
          <cell r="F473" t="str">
            <v>RCS</v>
          </cell>
          <cell r="G473" t="str">
            <v>RHONE-ALPES</v>
          </cell>
          <cell r="H473" t="str">
            <v>Drôme</v>
          </cell>
          <cell r="I473" t="str">
            <v>26</v>
          </cell>
          <cell r="J473" t="str">
            <v>SAINT-VALLIER</v>
          </cell>
          <cell r="K473" t="str">
            <v>26333</v>
          </cell>
          <cell r="L473">
            <v>130</v>
          </cell>
          <cell r="M473" t="str">
            <v>RHONE</v>
          </cell>
          <cell r="N473" t="str">
            <v>TTGA</v>
          </cell>
          <cell r="O473" t="str">
            <v>RHONE A ST-VALLIER</v>
          </cell>
          <cell r="P473">
            <v>842276</v>
          </cell>
          <cell r="Q473">
            <v>6455489</v>
          </cell>
          <cell r="R473" t="str">
            <v>841744</v>
          </cell>
          <cell r="S473" t="str">
            <v>6456833</v>
          </cell>
          <cell r="T473" t="str">
            <v>842142</v>
          </cell>
          <cell r="U473" t="str">
            <v>6455945</v>
          </cell>
          <cell r="X473" t="str">
            <v/>
          </cell>
          <cell r="Y473" t="str">
            <v>oui</v>
          </cell>
        </row>
        <row r="474">
          <cell r="A474" t="str">
            <v>06105568</v>
          </cell>
          <cell r="B474">
            <v>2015</v>
          </cell>
          <cell r="C474" t="str">
            <v>RMC</v>
          </cell>
          <cell r="E474" t="str">
            <v>REFRCS</v>
          </cell>
          <cell r="F474" t="str">
            <v>REF</v>
          </cell>
          <cell r="G474" t="str">
            <v>RHONE-ALPES</v>
          </cell>
          <cell r="H474" t="str">
            <v>Ardèche</v>
          </cell>
          <cell r="I474" t="str">
            <v>07</v>
          </cell>
          <cell r="J474" t="str">
            <v>LABATIE-D'ANDAURE</v>
          </cell>
          <cell r="K474" t="str">
            <v>07114</v>
          </cell>
          <cell r="L474">
            <v>494</v>
          </cell>
          <cell r="M474" t="str">
            <v>DOUX</v>
          </cell>
          <cell r="N474" t="str">
            <v>PTP8</v>
          </cell>
          <cell r="O474" t="str">
            <v>DOUX A LABATIE-D'ANDAURE 1</v>
          </cell>
          <cell r="P474">
            <v>817646</v>
          </cell>
          <cell r="Q474">
            <v>6437780</v>
          </cell>
          <cell r="R474" t="str">
            <v>817698</v>
          </cell>
          <cell r="S474" t="str">
            <v>6437811</v>
          </cell>
          <cell r="T474" t="str">
            <v>817593</v>
          </cell>
          <cell r="U474" t="str">
            <v>6437702</v>
          </cell>
          <cell r="X474" t="str">
            <v>oui</v>
          </cell>
          <cell r="Y474" t="str">
            <v>oui</v>
          </cell>
        </row>
        <row r="475">
          <cell r="A475" t="str">
            <v>06106030</v>
          </cell>
          <cell r="B475">
            <v>2015</v>
          </cell>
          <cell r="C475" t="str">
            <v>RMC</v>
          </cell>
          <cell r="E475" t="str">
            <v>RCS</v>
          </cell>
          <cell r="F475" t="str">
            <v>RCS</v>
          </cell>
          <cell r="G475" t="str">
            <v>RHONE-ALPES</v>
          </cell>
          <cell r="H475" t="str">
            <v>Ardèche</v>
          </cell>
          <cell r="I475" t="str">
            <v>07</v>
          </cell>
          <cell r="J475" t="str">
            <v>SAINT-JEAN-DE-MUZOLS</v>
          </cell>
          <cell r="K475" t="str">
            <v>07245</v>
          </cell>
          <cell r="L475">
            <v>140</v>
          </cell>
          <cell r="M475" t="str">
            <v>DOUX</v>
          </cell>
          <cell r="N475" t="str">
            <v>GM8</v>
          </cell>
          <cell r="O475" t="str">
            <v>DOUX A ST-JEAN-DE-MUZOLS</v>
          </cell>
          <cell r="P475">
            <v>839966</v>
          </cell>
          <cell r="Q475">
            <v>6441598</v>
          </cell>
          <cell r="R475" t="str">
            <v>840096</v>
          </cell>
          <cell r="S475" t="str">
            <v>6441558</v>
          </cell>
          <cell r="T475" t="str">
            <v>840210</v>
          </cell>
          <cell r="U475" t="str">
            <v>6441529</v>
          </cell>
          <cell r="X475" t="str">
            <v>oui</v>
          </cell>
          <cell r="Y475" t="str">
            <v>oui</v>
          </cell>
        </row>
        <row r="476">
          <cell r="A476" t="str">
            <v>06106100</v>
          </cell>
          <cell r="B476">
            <v>2015</v>
          </cell>
          <cell r="C476" t="str">
            <v>RMC</v>
          </cell>
          <cell r="E476" t="str">
            <v>RCO</v>
          </cell>
          <cell r="F476" t="str">
            <v>RCO</v>
          </cell>
          <cell r="G476" t="str">
            <v>RHONE-ALPES</v>
          </cell>
          <cell r="H476" t="str">
            <v>Drôme</v>
          </cell>
          <cell r="I476" t="str">
            <v>26</v>
          </cell>
          <cell r="J476" t="str">
            <v>LA ROCHE-DE-GLUN</v>
          </cell>
          <cell r="K476" t="str">
            <v>26271</v>
          </cell>
          <cell r="L476">
            <v>119</v>
          </cell>
          <cell r="M476" t="str">
            <v>RHONE</v>
          </cell>
          <cell r="N476" t="str">
            <v>TTGA</v>
          </cell>
          <cell r="O476" t="str">
            <v>RHONE A LA-ROCHE-DE-GLUN 1</v>
          </cell>
          <cell r="P476">
            <v>846030</v>
          </cell>
          <cell r="Q476">
            <v>6436757</v>
          </cell>
          <cell r="X476" t="str">
            <v/>
          </cell>
          <cell r="Y476" t="str">
            <v>oui</v>
          </cell>
        </row>
        <row r="477">
          <cell r="A477" t="str">
            <v>06106250</v>
          </cell>
          <cell r="B477">
            <v>2015</v>
          </cell>
          <cell r="C477" t="str">
            <v>RMC</v>
          </cell>
          <cell r="E477" t="str">
            <v>RCS</v>
          </cell>
          <cell r="F477" t="str">
            <v>RCS</v>
          </cell>
          <cell r="G477" t="str">
            <v>RHONE-ALPES</v>
          </cell>
          <cell r="H477" t="str">
            <v>Drôme</v>
          </cell>
          <cell r="I477" t="str">
            <v>26</v>
          </cell>
          <cell r="J477" t="str">
            <v>VALENCE</v>
          </cell>
          <cell r="K477" t="str">
            <v>26362</v>
          </cell>
          <cell r="L477">
            <v>149</v>
          </cell>
          <cell r="M477" t="str">
            <v>BARBEROLLE</v>
          </cell>
          <cell r="N477" t="str">
            <v>TP6</v>
          </cell>
          <cell r="O477" t="str">
            <v>BARBEROLLE A VALENCE 2</v>
          </cell>
          <cell r="P477">
            <v>852607</v>
          </cell>
          <cell r="Q477">
            <v>6429878</v>
          </cell>
          <cell r="R477" t="str">
            <v>852630</v>
          </cell>
          <cell r="S477" t="str">
            <v>6429956</v>
          </cell>
          <cell r="T477" t="str">
            <v>852599</v>
          </cell>
          <cell r="U477" t="str">
            <v>6429887</v>
          </cell>
          <cell r="X477" t="str">
            <v>oui</v>
          </cell>
          <cell r="Y477" t="str">
            <v>oui</v>
          </cell>
        </row>
        <row r="478">
          <cell r="A478" t="str">
            <v>06106600</v>
          </cell>
          <cell r="B478">
            <v>2015</v>
          </cell>
          <cell r="C478" t="str">
            <v>RMC</v>
          </cell>
          <cell r="F478" t="str">
            <v/>
          </cell>
          <cell r="G478" t="str">
            <v>RHONE-ALPES</v>
          </cell>
          <cell r="H478" t="str">
            <v>Ardèche</v>
          </cell>
          <cell r="I478" t="str">
            <v>07</v>
          </cell>
          <cell r="J478" t="str">
            <v>CHARMES-SUR-RHONE</v>
          </cell>
          <cell r="K478" t="str">
            <v>07055</v>
          </cell>
          <cell r="L478">
            <v>102</v>
          </cell>
          <cell r="M478" t="str">
            <v>RHONE</v>
          </cell>
          <cell r="N478" t="str">
            <v>TTGA</v>
          </cell>
          <cell r="O478" t="str">
            <v>RHONE A BEAUCHASTEL 1</v>
          </cell>
          <cell r="P478">
            <v>846249</v>
          </cell>
          <cell r="Q478">
            <v>6420161</v>
          </cell>
          <cell r="R478">
            <v>846249</v>
          </cell>
          <cell r="S478">
            <v>6420161</v>
          </cell>
          <cell r="T478">
            <v>845679</v>
          </cell>
          <cell r="U478">
            <v>6419331</v>
          </cell>
          <cell r="V478">
            <v>846249</v>
          </cell>
          <cell r="W478">
            <v>6420161</v>
          </cell>
          <cell r="X478" t="str">
            <v>oui</v>
          </cell>
          <cell r="Y478" t="str">
            <v/>
          </cell>
        </row>
        <row r="479">
          <cell r="A479" t="str">
            <v>06106600</v>
          </cell>
          <cell r="B479">
            <v>2015</v>
          </cell>
          <cell r="C479" t="str">
            <v>RMC</v>
          </cell>
          <cell r="E479" t="str">
            <v>RCSRCO</v>
          </cell>
          <cell r="F479" t="str">
            <v>RCS</v>
          </cell>
          <cell r="G479" t="str">
            <v>RHONE-ALPES</v>
          </cell>
          <cell r="H479" t="str">
            <v>Ardèche</v>
          </cell>
          <cell r="I479" t="str">
            <v>07</v>
          </cell>
          <cell r="J479" t="str">
            <v>CHARMES-SUR-RHONE</v>
          </cell>
          <cell r="K479" t="str">
            <v>07055</v>
          </cell>
          <cell r="L479">
            <v>102</v>
          </cell>
          <cell r="M479" t="str">
            <v>RHONE</v>
          </cell>
          <cell r="N479" t="str">
            <v>TTGA</v>
          </cell>
          <cell r="O479" t="str">
            <v>RHONE A BEAUCHASTEL 1</v>
          </cell>
          <cell r="P479">
            <v>845323</v>
          </cell>
          <cell r="Q479">
            <v>6418865</v>
          </cell>
          <cell r="R479" t="str">
            <v>846249</v>
          </cell>
          <cell r="S479" t="str">
            <v>6420161</v>
          </cell>
          <cell r="T479" t="str">
            <v>845679</v>
          </cell>
          <cell r="U479" t="str">
            <v>6419331</v>
          </cell>
          <cell r="X479" t="str">
            <v/>
          </cell>
          <cell r="Y479" t="str">
            <v>oui</v>
          </cell>
        </row>
        <row r="480">
          <cell r="A480" t="str">
            <v>06106665</v>
          </cell>
          <cell r="B480">
            <v>2015</v>
          </cell>
          <cell r="C480" t="str">
            <v>RMC</v>
          </cell>
          <cell r="E480" t="str">
            <v>REF</v>
          </cell>
          <cell r="F480" t="str">
            <v>REF</v>
          </cell>
          <cell r="G480" t="str">
            <v>RHONE-ALPES</v>
          </cell>
          <cell r="H480" t="str">
            <v>Drôme</v>
          </cell>
          <cell r="I480" t="str">
            <v>26</v>
          </cell>
          <cell r="J480" t="str">
            <v>SAINT-VINCENT-LA-COMMANDERIE</v>
          </cell>
          <cell r="K480" t="str">
            <v>26382</v>
          </cell>
          <cell r="L480">
            <v>416</v>
          </cell>
          <cell r="M480" t="str">
            <v>BOISSE</v>
          </cell>
          <cell r="O480" t="str">
            <v>BOISSE A ST-VINCENT-LA-COMMANDERIE</v>
          </cell>
          <cell r="P480">
            <v>867909</v>
          </cell>
          <cell r="Q480">
            <v>6428574</v>
          </cell>
          <cell r="R480" t="str">
            <v>868159</v>
          </cell>
          <cell r="S480" t="str">
            <v>6428441</v>
          </cell>
          <cell r="T480" t="str">
            <v>868115</v>
          </cell>
          <cell r="U480" t="str">
            <v>6428461</v>
          </cell>
          <cell r="X480" t="str">
            <v>oui</v>
          </cell>
          <cell r="Y480" t="str">
            <v>oui</v>
          </cell>
        </row>
        <row r="481">
          <cell r="A481" t="str">
            <v>06106675</v>
          </cell>
          <cell r="B481">
            <v>2015</v>
          </cell>
          <cell r="C481" t="str">
            <v>RMC</v>
          </cell>
          <cell r="E481" t="str">
            <v>RCO</v>
          </cell>
          <cell r="F481" t="str">
            <v>RCO</v>
          </cell>
          <cell r="G481" t="str">
            <v>RHONE-ALPES</v>
          </cell>
          <cell r="H481" t="str">
            <v>Drôme</v>
          </cell>
          <cell r="I481" t="str">
            <v>26</v>
          </cell>
          <cell r="J481" t="str">
            <v>MONTELEGER</v>
          </cell>
          <cell r="K481" t="str">
            <v>26196</v>
          </cell>
          <cell r="L481">
            <v>129</v>
          </cell>
          <cell r="M481" t="str">
            <v>ECOUTAY</v>
          </cell>
          <cell r="N481" t="str">
            <v>TP6</v>
          </cell>
          <cell r="O481" t="str">
            <v>ECOUTAY A BEAUMONT-LES-VALENCE 1</v>
          </cell>
          <cell r="P481">
            <v>852289</v>
          </cell>
          <cell r="Q481">
            <v>6419934</v>
          </cell>
          <cell r="R481" t="str">
            <v>852388</v>
          </cell>
          <cell r="S481" t="str">
            <v>6419947</v>
          </cell>
          <cell r="T481" t="str">
            <v>852318</v>
          </cell>
          <cell r="U481" t="str">
            <v>6419960</v>
          </cell>
          <cell r="X481" t="str">
            <v>oui</v>
          </cell>
          <cell r="Y481" t="str">
            <v>oui</v>
          </cell>
        </row>
        <row r="482">
          <cell r="A482" t="str">
            <v>06106684</v>
          </cell>
          <cell r="B482">
            <v>2015</v>
          </cell>
          <cell r="C482" t="str">
            <v>RMC</v>
          </cell>
          <cell r="E482" t="str">
            <v>RCS</v>
          </cell>
          <cell r="F482" t="str">
            <v>RCS</v>
          </cell>
          <cell r="G482" t="str">
            <v>RHONE-ALPES</v>
          </cell>
          <cell r="H482" t="str">
            <v>Drôme</v>
          </cell>
          <cell r="I482" t="str">
            <v>26</v>
          </cell>
          <cell r="J482" t="str">
            <v>ETOILE-SUR-RHONE</v>
          </cell>
          <cell r="K482" t="str">
            <v>26124</v>
          </cell>
          <cell r="L482">
            <v>106</v>
          </cell>
          <cell r="M482" t="str">
            <v>VEORE</v>
          </cell>
          <cell r="N482" t="str">
            <v>MP6</v>
          </cell>
          <cell r="O482" t="str">
            <v>VEORE A ETOILE-SUR-RHONE 2</v>
          </cell>
          <cell r="P482">
            <v>847366</v>
          </cell>
          <cell r="Q482">
            <v>6417223</v>
          </cell>
          <cell r="R482" t="str">
            <v>847600</v>
          </cell>
          <cell r="S482" t="str">
            <v>6417235</v>
          </cell>
          <cell r="T482" t="str">
            <v>847465</v>
          </cell>
          <cell r="U482" t="str">
            <v>6417245</v>
          </cell>
          <cell r="X482" t="str">
            <v>oui</v>
          </cell>
          <cell r="Y482" t="str">
            <v>oui</v>
          </cell>
        </row>
        <row r="483">
          <cell r="A483" t="str">
            <v>06106920</v>
          </cell>
          <cell r="B483">
            <v>2015</v>
          </cell>
          <cell r="C483" t="str">
            <v>RMC</v>
          </cell>
          <cell r="E483" t="str">
            <v>RCS</v>
          </cell>
          <cell r="F483" t="str">
            <v>RCS</v>
          </cell>
          <cell r="G483" t="str">
            <v>RHONE-ALPES</v>
          </cell>
          <cell r="H483" t="str">
            <v>Ardèche</v>
          </cell>
          <cell r="I483" t="str">
            <v>07</v>
          </cell>
          <cell r="J483" t="str">
            <v>LE CHEYLARD</v>
          </cell>
          <cell r="K483" t="str">
            <v>07064</v>
          </cell>
          <cell r="L483">
            <v>438</v>
          </cell>
          <cell r="M483" t="str">
            <v>EYRIEUX</v>
          </cell>
          <cell r="N483" t="str">
            <v>PTP8</v>
          </cell>
          <cell r="O483" t="str">
            <v>EYRIEUX A LE-CHEYLARD 1</v>
          </cell>
          <cell r="P483">
            <v>811991</v>
          </cell>
          <cell r="Q483">
            <v>6425163</v>
          </cell>
          <cell r="R483" t="str">
            <v>811663</v>
          </cell>
          <cell r="S483" t="str">
            <v>6425089</v>
          </cell>
          <cell r="T483" t="str">
            <v>811754</v>
          </cell>
          <cell r="U483" t="str">
            <v>6425046</v>
          </cell>
          <cell r="X483" t="str">
            <v>oui</v>
          </cell>
          <cell r="Y483" t="str">
            <v>oui</v>
          </cell>
        </row>
        <row r="484">
          <cell r="A484" t="str">
            <v>06106935</v>
          </cell>
          <cell r="B484">
            <v>2015</v>
          </cell>
          <cell r="C484" t="str">
            <v>RMC</v>
          </cell>
          <cell r="E484" t="str">
            <v>REF</v>
          </cell>
          <cell r="F484" t="str">
            <v>REF</v>
          </cell>
          <cell r="G484" t="str">
            <v>RHONE-ALPES</v>
          </cell>
          <cell r="H484" t="str">
            <v>Ardèche</v>
          </cell>
          <cell r="I484" t="str">
            <v>07</v>
          </cell>
          <cell r="J484" t="str">
            <v>DORNAS</v>
          </cell>
          <cell r="K484" t="str">
            <v>07082</v>
          </cell>
          <cell r="L484">
            <v>661</v>
          </cell>
          <cell r="M484" t="str">
            <v>DORNE</v>
          </cell>
          <cell r="N484" t="str">
            <v>PTP8</v>
          </cell>
          <cell r="O484" t="str">
            <v>DORNE A DORNAS</v>
          </cell>
          <cell r="P484">
            <v>805901</v>
          </cell>
          <cell r="Q484">
            <v>6417498</v>
          </cell>
          <cell r="R484" t="str">
            <v>805918</v>
          </cell>
          <cell r="S484" t="str">
            <v>6417480</v>
          </cell>
          <cell r="T484" t="str">
            <v>806028</v>
          </cell>
          <cell r="U484" t="str">
            <v>6417629</v>
          </cell>
          <cell r="X484" t="str">
            <v>oui</v>
          </cell>
          <cell r="Y484" t="str">
            <v>oui</v>
          </cell>
        </row>
        <row r="485">
          <cell r="A485" t="str">
            <v>06107900</v>
          </cell>
          <cell r="B485">
            <v>2015</v>
          </cell>
          <cell r="C485" t="str">
            <v>RMC</v>
          </cell>
          <cell r="E485" t="str">
            <v>RCS</v>
          </cell>
          <cell r="F485" t="str">
            <v>RCS</v>
          </cell>
          <cell r="G485" t="str">
            <v>RHONE-ALPES</v>
          </cell>
          <cell r="H485" t="str">
            <v>Ardèche</v>
          </cell>
          <cell r="I485" t="str">
            <v>07</v>
          </cell>
          <cell r="J485" t="str">
            <v>BEAUCHASTEL</v>
          </cell>
          <cell r="K485" t="str">
            <v>07027</v>
          </cell>
          <cell r="L485">
            <v>101</v>
          </cell>
          <cell r="M485" t="str">
            <v>EYRIEUX</v>
          </cell>
          <cell r="O485" t="str">
            <v>EYRIEUX A BEAUCHASTEL</v>
          </cell>
          <cell r="P485">
            <v>842181</v>
          </cell>
          <cell r="Q485">
            <v>6415524</v>
          </cell>
          <cell r="R485" t="str">
            <v>841544</v>
          </cell>
          <cell r="S485" t="str">
            <v>6415664</v>
          </cell>
          <cell r="T485" t="str">
            <v>841943</v>
          </cell>
          <cell r="U485" t="str">
            <v>6415668</v>
          </cell>
          <cell r="X485" t="str">
            <v>oui</v>
          </cell>
          <cell r="Y485" t="str">
            <v>oui</v>
          </cell>
        </row>
        <row r="486">
          <cell r="A486" t="str">
            <v>06107980</v>
          </cell>
          <cell r="B486">
            <v>2015</v>
          </cell>
          <cell r="C486" t="str">
            <v>RMC</v>
          </cell>
          <cell r="E486" t="str">
            <v>REFRCS</v>
          </cell>
          <cell r="F486" t="str">
            <v>REF</v>
          </cell>
          <cell r="G486" t="str">
            <v>RHONE-ALPES</v>
          </cell>
          <cell r="H486" t="str">
            <v>Drôme</v>
          </cell>
          <cell r="I486" t="str">
            <v>26</v>
          </cell>
          <cell r="J486" t="str">
            <v>SAINT-BENOIT-EN-DIOIS</v>
          </cell>
          <cell r="K486" t="str">
            <v>26296</v>
          </cell>
          <cell r="L486">
            <v>353</v>
          </cell>
          <cell r="M486" t="str">
            <v>ROANNE</v>
          </cell>
          <cell r="N486" t="str">
            <v>TP7</v>
          </cell>
          <cell r="O486" t="str">
            <v>ROANNE A ST-BENOIT-EN-DIOIS</v>
          </cell>
          <cell r="P486">
            <v>880001</v>
          </cell>
          <cell r="Q486">
            <v>6399472</v>
          </cell>
          <cell r="R486" t="str">
            <v>879978</v>
          </cell>
          <cell r="S486" t="str">
            <v>6399427</v>
          </cell>
          <cell r="T486" t="str">
            <v>879940</v>
          </cell>
          <cell r="U486" t="str">
            <v>6399545</v>
          </cell>
          <cell r="X486" t="str">
            <v>oui</v>
          </cell>
          <cell r="Y486" t="str">
            <v>oui</v>
          </cell>
        </row>
        <row r="487">
          <cell r="A487" t="str">
            <v>06108000</v>
          </cell>
          <cell r="B487">
            <v>2015</v>
          </cell>
          <cell r="C487" t="str">
            <v>RMC</v>
          </cell>
          <cell r="E487" t="str">
            <v>RCS</v>
          </cell>
          <cell r="F487" t="str">
            <v>RCS</v>
          </cell>
          <cell r="G487" t="str">
            <v>RHONE-ALPES</v>
          </cell>
          <cell r="H487" t="str">
            <v>Drôme</v>
          </cell>
          <cell r="I487" t="str">
            <v>26</v>
          </cell>
          <cell r="J487" t="str">
            <v>PONET-ET-SAINT-AUBAN</v>
          </cell>
          <cell r="K487" t="str">
            <v>26246</v>
          </cell>
          <cell r="L487">
            <v>377</v>
          </cell>
          <cell r="M487" t="str">
            <v>DROME</v>
          </cell>
          <cell r="N487" t="str">
            <v>GMP7</v>
          </cell>
          <cell r="O487" t="str">
            <v>DROME A DIE 1</v>
          </cell>
          <cell r="P487">
            <v>883766</v>
          </cell>
          <cell r="Q487">
            <v>6410391</v>
          </cell>
          <cell r="R487" t="str">
            <v>883794</v>
          </cell>
          <cell r="S487" t="str">
            <v>6410374</v>
          </cell>
          <cell r="T487" t="str">
            <v>883490</v>
          </cell>
          <cell r="U487" t="str">
            <v>6410398</v>
          </cell>
          <cell r="X487" t="str">
            <v>oui</v>
          </cell>
          <cell r="Y487" t="str">
            <v>oui</v>
          </cell>
        </row>
        <row r="488">
          <cell r="A488" t="str">
            <v>06109050</v>
          </cell>
          <cell r="B488">
            <v>2015</v>
          </cell>
          <cell r="C488" t="str">
            <v>RMC</v>
          </cell>
          <cell r="E488" t="str">
            <v>RCS</v>
          </cell>
          <cell r="F488" t="str">
            <v>RCS</v>
          </cell>
          <cell r="G488" t="str">
            <v>RHONE-ALPES</v>
          </cell>
          <cell r="H488" t="str">
            <v>Drôme</v>
          </cell>
          <cell r="I488" t="str">
            <v>26</v>
          </cell>
          <cell r="J488" t="str">
            <v>CHARENS</v>
          </cell>
          <cell r="K488" t="str">
            <v>26076</v>
          </cell>
          <cell r="L488">
            <v>651</v>
          </cell>
          <cell r="M488" t="str">
            <v>DROME</v>
          </cell>
          <cell r="N488" t="str">
            <v>GMP7</v>
          </cell>
          <cell r="O488" t="str">
            <v>DROME A CHARENS 2</v>
          </cell>
          <cell r="P488">
            <v>898900</v>
          </cell>
          <cell r="Q488">
            <v>6388467</v>
          </cell>
          <cell r="R488" t="str">
            <v>898999</v>
          </cell>
          <cell r="S488" t="str">
            <v>6388379</v>
          </cell>
          <cell r="T488" t="str">
            <v>898934</v>
          </cell>
          <cell r="U488" t="str">
            <v>6388480</v>
          </cell>
          <cell r="X488" t="str">
            <v>oui</v>
          </cell>
          <cell r="Y488" t="str">
            <v>oui</v>
          </cell>
        </row>
        <row r="489">
          <cell r="A489" t="str">
            <v>06109100</v>
          </cell>
          <cell r="B489">
            <v>2015</v>
          </cell>
          <cell r="C489" t="str">
            <v>RMC</v>
          </cell>
          <cell r="E489" t="str">
            <v>RCS</v>
          </cell>
          <cell r="F489" t="str">
            <v>RCS</v>
          </cell>
          <cell r="G489" t="str">
            <v>RHONE-ALPES</v>
          </cell>
          <cell r="H489" t="str">
            <v>Drôme</v>
          </cell>
          <cell r="I489" t="str">
            <v>26</v>
          </cell>
          <cell r="J489" t="str">
            <v>LIVRON-SUR-DROME</v>
          </cell>
          <cell r="K489" t="str">
            <v>26165</v>
          </cell>
          <cell r="L489">
            <v>107</v>
          </cell>
          <cell r="M489" t="str">
            <v>DROME</v>
          </cell>
          <cell r="N489" t="str">
            <v>GM6/2-7</v>
          </cell>
          <cell r="O489" t="str">
            <v>DROME A LIVRON-SUR-DROME</v>
          </cell>
          <cell r="P489">
            <v>844415</v>
          </cell>
          <cell r="Q489">
            <v>6409460</v>
          </cell>
          <cell r="R489" t="str">
            <v>844956</v>
          </cell>
          <cell r="S489" t="str">
            <v>6409240</v>
          </cell>
          <cell r="T489" t="str">
            <v>844651</v>
          </cell>
          <cell r="U489" t="str">
            <v>6409314</v>
          </cell>
          <cell r="X489" t="str">
            <v>oui</v>
          </cell>
          <cell r="Y489" t="str">
            <v>oui</v>
          </cell>
        </row>
        <row r="490">
          <cell r="A490" t="str">
            <v>06110110</v>
          </cell>
          <cell r="B490">
            <v>2015</v>
          </cell>
          <cell r="C490" t="str">
            <v>RMC</v>
          </cell>
          <cell r="E490" t="str">
            <v>RCSRCO</v>
          </cell>
          <cell r="F490" t="str">
            <v>RCS</v>
          </cell>
          <cell r="G490" t="str">
            <v>BOURGOGNE</v>
          </cell>
          <cell r="H490" t="str">
            <v>Côte-d'Or</v>
          </cell>
          <cell r="I490" t="str">
            <v>21</v>
          </cell>
          <cell r="J490" t="str">
            <v>AUXONNE</v>
          </cell>
          <cell r="K490" t="str">
            <v>21038</v>
          </cell>
          <cell r="L490">
            <v>184</v>
          </cell>
          <cell r="M490" t="str">
            <v>BRIZOTTE</v>
          </cell>
          <cell r="N490" t="str">
            <v>TP15</v>
          </cell>
          <cell r="O490" t="str">
            <v>BRIZOTTE A AUXONNE</v>
          </cell>
          <cell r="P490">
            <v>883542</v>
          </cell>
          <cell r="Q490">
            <v>6680872</v>
          </cell>
          <cell r="R490">
            <v>880756</v>
          </cell>
          <cell r="S490">
            <v>6679138</v>
          </cell>
          <cell r="T490">
            <v>880706</v>
          </cell>
          <cell r="U490">
            <v>6679174</v>
          </cell>
          <cell r="V490">
            <v>883542</v>
          </cell>
          <cell r="W490">
            <v>6680872</v>
          </cell>
          <cell r="X490" t="str">
            <v>oui</v>
          </cell>
          <cell r="Y490" t="str">
            <v/>
          </cell>
        </row>
        <row r="491">
          <cell r="A491" t="str">
            <v>06110400</v>
          </cell>
          <cell r="B491">
            <v>2015</v>
          </cell>
          <cell r="C491" t="str">
            <v>RMC</v>
          </cell>
          <cell r="F491" t="str">
            <v/>
          </cell>
          <cell r="G491" t="str">
            <v>RHONE-ALPES</v>
          </cell>
          <cell r="H491" t="str">
            <v>Ardèche</v>
          </cell>
          <cell r="I491" t="str">
            <v>07</v>
          </cell>
          <cell r="J491" t="str">
            <v>ROCHEMAURE</v>
          </cell>
          <cell r="K491" t="str">
            <v>07191</v>
          </cell>
          <cell r="L491">
            <v>60</v>
          </cell>
          <cell r="M491" t="str">
            <v>RHONE</v>
          </cell>
          <cell r="N491" t="str">
            <v>TTGA</v>
          </cell>
          <cell r="O491" t="str">
            <v>RHONE A ROCHEMAURE</v>
          </cell>
          <cell r="P491">
            <v>835387</v>
          </cell>
          <cell r="Q491">
            <v>6387521</v>
          </cell>
          <cell r="R491">
            <v>835365</v>
          </cell>
          <cell r="S491">
            <v>6387433</v>
          </cell>
          <cell r="T491">
            <v>835136</v>
          </cell>
          <cell r="U491">
            <v>6387010</v>
          </cell>
          <cell r="V491">
            <v>835387</v>
          </cell>
          <cell r="W491">
            <v>6387521</v>
          </cell>
          <cell r="X491" t="str">
            <v>oui</v>
          </cell>
          <cell r="Y491" t="str">
            <v/>
          </cell>
        </row>
        <row r="492">
          <cell r="A492" t="str">
            <v>06110400</v>
          </cell>
          <cell r="B492">
            <v>2015</v>
          </cell>
          <cell r="C492" t="str">
            <v>RMC</v>
          </cell>
          <cell r="E492" t="str">
            <v>RCSRCO</v>
          </cell>
          <cell r="F492" t="str">
            <v>RCS</v>
          </cell>
          <cell r="G492" t="str">
            <v>RHONE-ALPES</v>
          </cell>
          <cell r="H492" t="str">
            <v>Ardèche</v>
          </cell>
          <cell r="I492" t="str">
            <v>07</v>
          </cell>
          <cell r="J492" t="str">
            <v>ROCHEMAURE</v>
          </cell>
          <cell r="K492" t="str">
            <v>07191</v>
          </cell>
          <cell r="L492">
            <v>60</v>
          </cell>
          <cell r="M492" t="str">
            <v>RHONE</v>
          </cell>
          <cell r="N492" t="str">
            <v>TTGA</v>
          </cell>
          <cell r="O492" t="str">
            <v>RHONE A ROCHEMAURE</v>
          </cell>
          <cell r="P492">
            <v>835572</v>
          </cell>
          <cell r="Q492">
            <v>6388132</v>
          </cell>
          <cell r="R492" t="str">
            <v>835365</v>
          </cell>
          <cell r="S492" t="str">
            <v>6387433</v>
          </cell>
          <cell r="T492" t="str">
            <v>835136</v>
          </cell>
          <cell r="U492" t="str">
            <v>6387010</v>
          </cell>
          <cell r="X492" t="str">
            <v/>
          </cell>
          <cell r="Y492" t="str">
            <v>oui</v>
          </cell>
        </row>
        <row r="493">
          <cell r="A493" t="str">
            <v>06110900</v>
          </cell>
          <cell r="B493">
            <v>2015</v>
          </cell>
          <cell r="C493" t="str">
            <v>RMC</v>
          </cell>
          <cell r="E493" t="str">
            <v>REF</v>
          </cell>
          <cell r="F493" t="str">
            <v>REF</v>
          </cell>
          <cell r="G493" t="str">
            <v>RHONE-ALPES</v>
          </cell>
          <cell r="H493" t="str">
            <v>Drôme</v>
          </cell>
          <cell r="I493" t="str">
            <v>26</v>
          </cell>
          <cell r="J493" t="str">
            <v>SAOU</v>
          </cell>
          <cell r="K493" t="str">
            <v>26336</v>
          </cell>
          <cell r="L493">
            <v>354</v>
          </cell>
          <cell r="M493" t="str">
            <v>VEBRE</v>
          </cell>
          <cell r="N493" t="str">
            <v>TP7</v>
          </cell>
          <cell r="O493" t="str">
            <v>VEBRE A SAOU 3</v>
          </cell>
          <cell r="P493">
            <v>864912</v>
          </cell>
          <cell r="Q493">
            <v>6396530</v>
          </cell>
          <cell r="R493" t="str">
            <v>865006</v>
          </cell>
          <cell r="S493" t="str">
            <v>6396614</v>
          </cell>
          <cell r="T493" t="str">
            <v>864925</v>
          </cell>
          <cell r="U493" t="str">
            <v>6396549</v>
          </cell>
          <cell r="X493" t="str">
            <v>oui</v>
          </cell>
          <cell r="Y493" t="str">
            <v>oui</v>
          </cell>
        </row>
        <row r="494">
          <cell r="A494" t="str">
            <v>06113000</v>
          </cell>
          <cell r="B494">
            <v>2015</v>
          </cell>
          <cell r="C494" t="str">
            <v>RMC</v>
          </cell>
          <cell r="F494" t="str">
            <v/>
          </cell>
          <cell r="G494" t="str">
            <v>RHONE-ALPES</v>
          </cell>
          <cell r="H494" t="str">
            <v>Ardèche</v>
          </cell>
          <cell r="I494" t="str">
            <v>07</v>
          </cell>
          <cell r="J494" t="str">
            <v>VIVIERS</v>
          </cell>
          <cell r="K494" t="str">
            <v>07346</v>
          </cell>
          <cell r="L494">
            <v>61</v>
          </cell>
          <cell r="M494" t="str">
            <v>RHONE</v>
          </cell>
          <cell r="N494" t="str">
            <v>TTGA</v>
          </cell>
          <cell r="O494" t="str">
            <v>RHONE A DONZERE 1</v>
          </cell>
          <cell r="P494">
            <v>834990</v>
          </cell>
          <cell r="Q494">
            <v>6374287</v>
          </cell>
          <cell r="R494">
            <v>835273</v>
          </cell>
          <cell r="S494">
            <v>6376056</v>
          </cell>
          <cell r="T494">
            <v>835282</v>
          </cell>
          <cell r="U494">
            <v>6375347</v>
          </cell>
          <cell r="V494">
            <v>834990</v>
          </cell>
          <cell r="W494">
            <v>6374287</v>
          </cell>
          <cell r="X494" t="str">
            <v>oui</v>
          </cell>
          <cell r="Y494" t="str">
            <v/>
          </cell>
        </row>
        <row r="495">
          <cell r="A495" t="str">
            <v>06113000</v>
          </cell>
          <cell r="B495">
            <v>2015</v>
          </cell>
          <cell r="C495" t="str">
            <v>RMC</v>
          </cell>
          <cell r="E495" t="str">
            <v>RCSRCO</v>
          </cell>
          <cell r="F495" t="str">
            <v>RCS</v>
          </cell>
          <cell r="G495" t="str">
            <v>RHONE-ALPES</v>
          </cell>
          <cell r="H495" t="str">
            <v>Ardèche</v>
          </cell>
          <cell r="I495" t="str">
            <v>07</v>
          </cell>
          <cell r="J495" t="str">
            <v>VIVIERS</v>
          </cell>
          <cell r="K495" t="str">
            <v>07346</v>
          </cell>
          <cell r="L495">
            <v>61</v>
          </cell>
          <cell r="M495" t="str">
            <v>RHONE</v>
          </cell>
          <cell r="N495" t="str">
            <v>TTGA</v>
          </cell>
          <cell r="O495" t="str">
            <v>RHONE A DONZERE 1</v>
          </cell>
          <cell r="P495">
            <v>835116</v>
          </cell>
          <cell r="Q495">
            <v>6373998</v>
          </cell>
          <cell r="R495" t="str">
            <v>835273</v>
          </cell>
          <cell r="S495" t="str">
            <v>6376056</v>
          </cell>
          <cell r="T495" t="str">
            <v>835282</v>
          </cell>
          <cell r="U495" t="str">
            <v>6375347</v>
          </cell>
          <cell r="X495" t="str">
            <v/>
          </cell>
          <cell r="Y495" t="str">
            <v>oui</v>
          </cell>
        </row>
        <row r="496">
          <cell r="A496" t="str">
            <v>06113270</v>
          </cell>
          <cell r="B496">
            <v>2015</v>
          </cell>
          <cell r="C496" t="str">
            <v>RMC</v>
          </cell>
          <cell r="E496" t="str">
            <v>RCS</v>
          </cell>
          <cell r="F496" t="str">
            <v>RCS</v>
          </cell>
          <cell r="G496" t="str">
            <v>RHONE-ALPES</v>
          </cell>
          <cell r="H496" t="str">
            <v>Drôme</v>
          </cell>
          <cell r="I496" t="str">
            <v>26</v>
          </cell>
          <cell r="J496" t="str">
            <v>LA GARDE-ADHEMAR</v>
          </cell>
          <cell r="K496" t="str">
            <v>26138</v>
          </cell>
          <cell r="L496">
            <v>78</v>
          </cell>
          <cell r="M496" t="str">
            <v>BERRE (26)</v>
          </cell>
          <cell r="N496" t="str">
            <v>MP6</v>
          </cell>
          <cell r="O496" t="str">
            <v>BERRE A VALAURIE 1</v>
          </cell>
          <cell r="P496">
            <v>840727</v>
          </cell>
          <cell r="Q496">
            <v>6369902</v>
          </cell>
          <cell r="R496" t="str">
            <v>840729</v>
          </cell>
          <cell r="S496" t="str">
            <v>6369913</v>
          </cell>
          <cell r="T496" t="str">
            <v>840616</v>
          </cell>
          <cell r="U496" t="str">
            <v>6369919</v>
          </cell>
          <cell r="X496" t="str">
            <v>oui</v>
          </cell>
          <cell r="Y496" t="str">
            <v>oui</v>
          </cell>
        </row>
        <row r="497">
          <cell r="A497" t="str">
            <v>06113500</v>
          </cell>
          <cell r="B497">
            <v>2015</v>
          </cell>
          <cell r="C497" t="str">
            <v>RMC</v>
          </cell>
          <cell r="F497" t="str">
            <v/>
          </cell>
          <cell r="G497" t="str">
            <v>RHONE-ALPES</v>
          </cell>
          <cell r="H497" t="str">
            <v>Drôme</v>
          </cell>
          <cell r="I497" t="str">
            <v>26</v>
          </cell>
          <cell r="J497" t="str">
            <v>PIERRELATTE</v>
          </cell>
          <cell r="K497" t="str">
            <v>26235</v>
          </cell>
          <cell r="L497">
            <v>57</v>
          </cell>
          <cell r="M497" t="str">
            <v>RHONE</v>
          </cell>
          <cell r="N497" t="str">
            <v>TTGA</v>
          </cell>
          <cell r="O497" t="str">
            <v>RHONE A PIERRELATTE</v>
          </cell>
          <cell r="P497">
            <v>831393</v>
          </cell>
          <cell r="Q497">
            <v>6364628</v>
          </cell>
          <cell r="R497">
            <v>831392</v>
          </cell>
          <cell r="S497">
            <v>6364944</v>
          </cell>
          <cell r="T497">
            <v>831403</v>
          </cell>
          <cell r="U497">
            <v>6364224</v>
          </cell>
          <cell r="V497">
            <v>831393</v>
          </cell>
          <cell r="W497">
            <v>6364628</v>
          </cell>
          <cell r="X497" t="str">
            <v>oui</v>
          </cell>
          <cell r="Y497" t="str">
            <v/>
          </cell>
        </row>
        <row r="498">
          <cell r="A498" t="str">
            <v>06113500</v>
          </cell>
          <cell r="B498">
            <v>2015</v>
          </cell>
          <cell r="C498" t="str">
            <v>RMC</v>
          </cell>
          <cell r="E498" t="str">
            <v>RCS</v>
          </cell>
          <cell r="F498" t="str">
            <v>RCS</v>
          </cell>
          <cell r="G498" t="str">
            <v>RHONE-ALPES</v>
          </cell>
          <cell r="H498" t="str">
            <v>Drôme</v>
          </cell>
          <cell r="I498" t="str">
            <v>26</v>
          </cell>
          <cell r="J498" t="str">
            <v>PIERRELATTE</v>
          </cell>
          <cell r="K498" t="str">
            <v>26235</v>
          </cell>
          <cell r="L498">
            <v>57</v>
          </cell>
          <cell r="M498" t="str">
            <v>RHONE</v>
          </cell>
          <cell r="N498" t="str">
            <v>TTGA</v>
          </cell>
          <cell r="O498" t="str">
            <v>RHONE A PIERRELATTE</v>
          </cell>
          <cell r="P498">
            <v>831393</v>
          </cell>
          <cell r="Q498">
            <v>6364628</v>
          </cell>
          <cell r="R498" t="str">
            <v>831392</v>
          </cell>
          <cell r="S498" t="str">
            <v>6364944</v>
          </cell>
          <cell r="T498" t="str">
            <v>831403</v>
          </cell>
          <cell r="U498" t="str">
            <v>6364224</v>
          </cell>
          <cell r="X498" t="str">
            <v/>
          </cell>
          <cell r="Y498" t="str">
            <v>oui</v>
          </cell>
        </row>
        <row r="499">
          <cell r="A499" t="str">
            <v>06114155</v>
          </cell>
          <cell r="B499">
            <v>2015</v>
          </cell>
          <cell r="C499" t="str">
            <v>RMC</v>
          </cell>
          <cell r="E499" t="str">
            <v>REFRCS</v>
          </cell>
          <cell r="F499" t="str">
            <v>REF</v>
          </cell>
          <cell r="G499" t="str">
            <v>RHONE-ALPES</v>
          </cell>
          <cell r="H499" t="str">
            <v>Ardèche</v>
          </cell>
          <cell r="I499" t="str">
            <v>07</v>
          </cell>
          <cell r="J499" t="str">
            <v>LA SOUCHE</v>
          </cell>
          <cell r="K499" t="str">
            <v>07315</v>
          </cell>
          <cell r="L499">
            <v>667</v>
          </cell>
          <cell r="M499" t="str">
            <v>LIGNON</v>
          </cell>
          <cell r="N499" t="str">
            <v>PTP8</v>
          </cell>
          <cell r="O499" t="str">
            <v>LIGNON A LA-SOUCHE</v>
          </cell>
          <cell r="P499">
            <v>792010</v>
          </cell>
          <cell r="Q499">
            <v>6392956</v>
          </cell>
          <cell r="R499" t="str">
            <v>792030</v>
          </cell>
          <cell r="S499" t="str">
            <v>6392938</v>
          </cell>
          <cell r="T499" t="str">
            <v>792136</v>
          </cell>
          <cell r="U499" t="str">
            <v>6392925</v>
          </cell>
          <cell r="X499" t="str">
            <v>oui</v>
          </cell>
          <cell r="Y499" t="str">
            <v>oui</v>
          </cell>
        </row>
        <row r="500">
          <cell r="A500" t="str">
            <v>06114295</v>
          </cell>
          <cell r="B500">
            <v>2015</v>
          </cell>
          <cell r="C500" t="str">
            <v>RMC</v>
          </cell>
          <cell r="E500" t="str">
            <v>RCS</v>
          </cell>
          <cell r="F500" t="str">
            <v>RCS</v>
          </cell>
          <cell r="G500" t="str">
            <v>RHONE-ALPES</v>
          </cell>
          <cell r="H500" t="str">
            <v>Ardèche</v>
          </cell>
          <cell r="I500" t="str">
            <v>07</v>
          </cell>
          <cell r="J500" t="str">
            <v>VALS-LES-BAINS</v>
          </cell>
          <cell r="K500" t="str">
            <v>07331</v>
          </cell>
          <cell r="L500">
            <v>266</v>
          </cell>
          <cell r="M500" t="str">
            <v>VOLANE</v>
          </cell>
          <cell r="N500" t="str">
            <v>GM8</v>
          </cell>
          <cell r="O500" t="str">
            <v>VOLANE A VALS-LES-BAINS 3</v>
          </cell>
          <cell r="P500">
            <v>808055</v>
          </cell>
          <cell r="Q500">
            <v>6397901</v>
          </cell>
          <cell r="R500" t="str">
            <v>807997</v>
          </cell>
          <cell r="S500" t="str">
            <v>6397855</v>
          </cell>
          <cell r="T500" t="str">
            <v>0</v>
          </cell>
          <cell r="U500" t="str">
            <v>0</v>
          </cell>
          <cell r="X500" t="str">
            <v>oui</v>
          </cell>
          <cell r="Y500" t="str">
            <v>oui</v>
          </cell>
        </row>
        <row r="501">
          <cell r="A501" t="str">
            <v>06114450</v>
          </cell>
          <cell r="B501">
            <v>2015</v>
          </cell>
          <cell r="C501" t="str">
            <v>RMC</v>
          </cell>
          <cell r="E501" t="str">
            <v>RCS</v>
          </cell>
          <cell r="F501" t="str">
            <v>RCS</v>
          </cell>
          <cell r="G501" t="str">
            <v>RHONE-ALPES</v>
          </cell>
          <cell r="H501" t="str">
            <v>Ardèche</v>
          </cell>
          <cell r="I501" t="str">
            <v>07</v>
          </cell>
          <cell r="J501" t="str">
            <v>VOGUE</v>
          </cell>
          <cell r="K501" t="str">
            <v>07348</v>
          </cell>
          <cell r="L501">
            <v>157</v>
          </cell>
          <cell r="M501" t="str">
            <v>ARDECHE</v>
          </cell>
          <cell r="N501" t="str">
            <v>GM6/8</v>
          </cell>
          <cell r="O501" t="str">
            <v>ARDECHE A VOGUE 1</v>
          </cell>
          <cell r="P501">
            <v>811947</v>
          </cell>
          <cell r="Q501">
            <v>6384580</v>
          </cell>
          <cell r="R501" t="str">
            <v>811946</v>
          </cell>
          <cell r="S501" t="str">
            <v>6385030</v>
          </cell>
          <cell r="T501" t="str">
            <v>811968</v>
          </cell>
          <cell r="U501" t="str">
            <v>6384742</v>
          </cell>
          <cell r="X501" t="str">
            <v>oui</v>
          </cell>
          <cell r="Y501" t="str">
            <v>oui</v>
          </cell>
        </row>
        <row r="502">
          <cell r="A502" t="str">
            <v>06114800</v>
          </cell>
          <cell r="B502">
            <v>2015</v>
          </cell>
          <cell r="C502" t="str">
            <v>RMC</v>
          </cell>
          <cell r="E502" t="str">
            <v>REF</v>
          </cell>
          <cell r="F502" t="str">
            <v>REF</v>
          </cell>
          <cell r="G502" t="str">
            <v>RHONE-ALPES</v>
          </cell>
          <cell r="H502" t="str">
            <v>Ardèche</v>
          </cell>
          <cell r="I502" t="str">
            <v>07</v>
          </cell>
          <cell r="J502" t="str">
            <v>SAINT-LAURENT-LES-BAINS</v>
          </cell>
          <cell r="K502" t="str">
            <v>07262</v>
          </cell>
          <cell r="L502">
            <v>708</v>
          </cell>
          <cell r="M502" t="str">
            <v>BORNE (07)</v>
          </cell>
          <cell r="N502" t="str">
            <v>GM8</v>
          </cell>
          <cell r="O502" t="str">
            <v>BORNE A ST-LAURENT-LES-BAINS 2</v>
          </cell>
          <cell r="P502">
            <v>777997</v>
          </cell>
          <cell r="Q502">
            <v>6389526</v>
          </cell>
          <cell r="R502" t="str">
            <v>778175</v>
          </cell>
          <cell r="S502" t="str">
            <v>6389401</v>
          </cell>
          <cell r="T502" t="str">
            <v>778020</v>
          </cell>
          <cell r="U502" t="str">
            <v>6389507</v>
          </cell>
          <cell r="X502" t="str">
            <v>oui</v>
          </cell>
          <cell r="Y502" t="str">
            <v>oui</v>
          </cell>
        </row>
        <row r="503">
          <cell r="A503" t="str">
            <v>06115055</v>
          </cell>
          <cell r="B503">
            <v>2015</v>
          </cell>
          <cell r="C503" t="str">
            <v>RMC</v>
          </cell>
          <cell r="E503" t="str">
            <v>RCO</v>
          </cell>
          <cell r="F503" t="str">
            <v>RCO</v>
          </cell>
          <cell r="G503" t="str">
            <v>RHONE-ALPES</v>
          </cell>
          <cell r="H503" t="str">
            <v>Ardèche</v>
          </cell>
          <cell r="I503" t="str">
            <v>07</v>
          </cell>
          <cell r="J503" t="str">
            <v>LES ASSIONS</v>
          </cell>
          <cell r="K503" t="str">
            <v>07017</v>
          </cell>
          <cell r="M503" t="str">
            <v>SALINDRES</v>
          </cell>
          <cell r="N503" t="str">
            <v>PTP8</v>
          </cell>
          <cell r="O503" t="str">
            <v>SALINDRES A LES ASSIONS</v>
          </cell>
          <cell r="P503">
            <v>793678</v>
          </cell>
          <cell r="Q503">
            <v>6369504</v>
          </cell>
          <cell r="R503" t="str">
            <v>0</v>
          </cell>
          <cell r="S503" t="str">
            <v>0</v>
          </cell>
          <cell r="T503" t="str">
            <v>0</v>
          </cell>
          <cell r="U503" t="str">
            <v>0</v>
          </cell>
          <cell r="X503" t="str">
            <v>oui</v>
          </cell>
          <cell r="Y503" t="str">
            <v>oui</v>
          </cell>
        </row>
        <row r="504">
          <cell r="A504" t="str">
            <v>06115080</v>
          </cell>
          <cell r="B504">
            <v>2015</v>
          </cell>
          <cell r="C504" t="str">
            <v>RMC</v>
          </cell>
          <cell r="E504" t="str">
            <v>REFRCS</v>
          </cell>
          <cell r="F504" t="str">
            <v>REF</v>
          </cell>
          <cell r="G504" t="str">
            <v>RHONE-ALPES</v>
          </cell>
          <cell r="H504" t="str">
            <v>Ardèche</v>
          </cell>
          <cell r="I504" t="str">
            <v>07</v>
          </cell>
          <cell r="J504" t="str">
            <v>LAGORCE</v>
          </cell>
          <cell r="K504" t="str">
            <v>07126</v>
          </cell>
          <cell r="L504">
            <v>185</v>
          </cell>
          <cell r="M504" t="str">
            <v>IBIE</v>
          </cell>
          <cell r="N504" t="str">
            <v>MP6</v>
          </cell>
          <cell r="O504" t="str">
            <v>IBIE A VALLON-PONT-D'ARC</v>
          </cell>
          <cell r="P504">
            <v>815060</v>
          </cell>
          <cell r="Q504">
            <v>6374421</v>
          </cell>
          <cell r="R504" t="str">
            <v>815028</v>
          </cell>
          <cell r="S504" t="str">
            <v>6374485</v>
          </cell>
          <cell r="T504" t="str">
            <v>815042</v>
          </cell>
          <cell r="U504" t="str">
            <v>6374304</v>
          </cell>
          <cell r="X504" t="str">
            <v>oui</v>
          </cell>
          <cell r="Y504" t="str">
            <v>oui</v>
          </cell>
        </row>
        <row r="505">
          <cell r="A505" t="str">
            <v>06115090</v>
          </cell>
          <cell r="B505">
            <v>2015</v>
          </cell>
          <cell r="C505" t="str">
            <v>RMC</v>
          </cell>
          <cell r="E505" t="str">
            <v>RCS</v>
          </cell>
          <cell r="F505" t="str">
            <v>RCS</v>
          </cell>
          <cell r="G505" t="str">
            <v>RHONE-ALPES</v>
          </cell>
          <cell r="H505" t="str">
            <v>Ardèche</v>
          </cell>
          <cell r="I505" t="str">
            <v>07</v>
          </cell>
          <cell r="J505" t="str">
            <v>VALLON-PONT-D'ARC</v>
          </cell>
          <cell r="K505" t="str">
            <v>07330</v>
          </cell>
          <cell r="L505">
            <v>83</v>
          </cell>
          <cell r="M505" t="str">
            <v>ARDECHE</v>
          </cell>
          <cell r="N505" t="str">
            <v>GM6/8</v>
          </cell>
          <cell r="O505" t="str">
            <v>ARDECHE A VALLON-PONT-D'ARC 2</v>
          </cell>
          <cell r="P505">
            <v>812178</v>
          </cell>
          <cell r="Q505">
            <v>6366242</v>
          </cell>
          <cell r="R505" t="str">
            <v>812157</v>
          </cell>
          <cell r="S505" t="str">
            <v>6366209</v>
          </cell>
          <cell r="T505" t="str">
            <v>812047</v>
          </cell>
          <cell r="U505" t="str">
            <v>6365871</v>
          </cell>
          <cell r="X505" t="str">
            <v>oui</v>
          </cell>
          <cell r="Y505" t="str">
            <v>oui</v>
          </cell>
        </row>
        <row r="506">
          <cell r="A506" t="str">
            <v>06116620</v>
          </cell>
          <cell r="B506">
            <v>2015</v>
          </cell>
          <cell r="C506" t="str">
            <v>RMC</v>
          </cell>
          <cell r="E506" t="str">
            <v>RCS</v>
          </cell>
          <cell r="F506" t="str">
            <v>RCS</v>
          </cell>
          <cell r="G506" t="str">
            <v>RHONE-ALPES</v>
          </cell>
          <cell r="H506" t="str">
            <v>Drôme</v>
          </cell>
          <cell r="I506" t="str">
            <v>26</v>
          </cell>
          <cell r="J506" t="str">
            <v>REMUZAT</v>
          </cell>
          <cell r="K506" t="str">
            <v>26264</v>
          </cell>
          <cell r="L506">
            <v>452</v>
          </cell>
          <cell r="M506" t="str">
            <v>OULE</v>
          </cell>
          <cell r="N506" t="str">
            <v>GMP7</v>
          </cell>
          <cell r="O506" t="str">
            <v>OULE A REMUZAT 2</v>
          </cell>
          <cell r="P506">
            <v>887528</v>
          </cell>
          <cell r="Q506">
            <v>6371147</v>
          </cell>
          <cell r="R506" t="str">
            <v>887696</v>
          </cell>
          <cell r="S506" t="str">
            <v>6371591</v>
          </cell>
          <cell r="T506" t="str">
            <v>887586</v>
          </cell>
          <cell r="U506" t="str">
            <v>6371372</v>
          </cell>
          <cell r="X506" t="str">
            <v>oui</v>
          </cell>
          <cell r="Y506" t="str">
            <v>oui</v>
          </cell>
        </row>
        <row r="507">
          <cell r="A507" t="str">
            <v>06116625</v>
          </cell>
          <cell r="B507">
            <v>2015</v>
          </cell>
          <cell r="C507" t="str">
            <v>RMC</v>
          </cell>
          <cell r="E507" t="str">
            <v>REF</v>
          </cell>
          <cell r="F507" t="str">
            <v>REF</v>
          </cell>
          <cell r="G507" t="str">
            <v>RHONE-ALPES</v>
          </cell>
          <cell r="H507" t="str">
            <v>Drôme</v>
          </cell>
          <cell r="I507" t="str">
            <v>26</v>
          </cell>
          <cell r="J507" t="str">
            <v>LA CHARCE</v>
          </cell>
          <cell r="K507" t="str">
            <v>26075</v>
          </cell>
          <cell r="L507">
            <v>633</v>
          </cell>
          <cell r="M507" t="str">
            <v>ESTABLET</v>
          </cell>
          <cell r="N507" t="str">
            <v>TP7</v>
          </cell>
          <cell r="O507" t="str">
            <v>ESTABLET A LA-CHARCE</v>
          </cell>
          <cell r="P507">
            <v>895200</v>
          </cell>
          <cell r="Q507">
            <v>6378021</v>
          </cell>
          <cell r="R507" t="str">
            <v>895270</v>
          </cell>
          <cell r="S507" t="str">
            <v>6378083</v>
          </cell>
          <cell r="T507" t="str">
            <v>895191</v>
          </cell>
          <cell r="U507" t="str">
            <v>6378032</v>
          </cell>
          <cell r="X507" t="str">
            <v>oui</v>
          </cell>
          <cell r="Y507" t="str">
            <v>oui</v>
          </cell>
        </row>
        <row r="508">
          <cell r="A508" t="str">
            <v>06116720</v>
          </cell>
          <cell r="B508">
            <v>2015</v>
          </cell>
          <cell r="C508" t="str">
            <v>RMC</v>
          </cell>
          <cell r="E508" t="str">
            <v>RCS</v>
          </cell>
          <cell r="F508" t="str">
            <v>RCS</v>
          </cell>
          <cell r="G508" t="str">
            <v>RHONE-ALPES</v>
          </cell>
          <cell r="H508" t="str">
            <v>Drôme</v>
          </cell>
          <cell r="I508" t="str">
            <v>26</v>
          </cell>
          <cell r="J508" t="str">
            <v>NYONS</v>
          </cell>
          <cell r="K508" t="str">
            <v>26220</v>
          </cell>
          <cell r="L508">
            <v>275</v>
          </cell>
          <cell r="M508" t="str">
            <v>EYGUES</v>
          </cell>
          <cell r="N508" t="str">
            <v>GMP7</v>
          </cell>
          <cell r="O508" t="str">
            <v>AIGUE A NYONS</v>
          </cell>
          <cell r="P508">
            <v>871491</v>
          </cell>
          <cell r="Q508">
            <v>6365837</v>
          </cell>
          <cell r="R508" t="str">
            <v>871801</v>
          </cell>
          <cell r="S508" t="str">
            <v>6366014</v>
          </cell>
          <cell r="T508" t="str">
            <v>871518</v>
          </cell>
          <cell r="U508" t="str">
            <v>6365875</v>
          </cell>
          <cell r="X508" t="str">
            <v>oui</v>
          </cell>
          <cell r="Y508" t="str">
            <v>oui</v>
          </cell>
        </row>
        <row r="509">
          <cell r="A509" t="str">
            <v>06117100</v>
          </cell>
          <cell r="B509">
            <v>2015</v>
          </cell>
          <cell r="C509" t="str">
            <v>RMC</v>
          </cell>
          <cell r="E509" t="str">
            <v>RCS</v>
          </cell>
          <cell r="F509" t="str">
            <v>RCS</v>
          </cell>
          <cell r="G509" t="str">
            <v>RHONE-ALPES</v>
          </cell>
          <cell r="H509" t="str">
            <v>Drôme</v>
          </cell>
          <cell r="I509" t="str">
            <v>26</v>
          </cell>
          <cell r="J509" t="str">
            <v>SAINT-MAURICE-SUR-EYGUES</v>
          </cell>
          <cell r="K509" t="str">
            <v>26317</v>
          </cell>
          <cell r="L509">
            <v>178</v>
          </cell>
          <cell r="M509" t="str">
            <v>EYGUES</v>
          </cell>
          <cell r="N509" t="str">
            <v>GM6/2-7</v>
          </cell>
          <cell r="O509" t="str">
            <v>EYGUES A ST-MAURICE/EYGUES - LE JAS</v>
          </cell>
          <cell r="P509">
            <v>860798</v>
          </cell>
          <cell r="Q509">
            <v>6356807</v>
          </cell>
          <cell r="R509" t="str">
            <v>860841</v>
          </cell>
          <cell r="S509" t="str">
            <v>6356943</v>
          </cell>
          <cell r="T509" t="str">
            <v>860577</v>
          </cell>
          <cell r="U509" t="str">
            <v>6356733</v>
          </cell>
          <cell r="X509" t="str">
            <v>oui</v>
          </cell>
          <cell r="Y509" t="str">
            <v>oui</v>
          </cell>
        </row>
        <row r="510">
          <cell r="A510" t="str">
            <v>06117220</v>
          </cell>
          <cell r="B510">
            <v>2015</v>
          </cell>
          <cell r="C510" t="str">
            <v>RMC</v>
          </cell>
          <cell r="E510" t="str">
            <v>RCS</v>
          </cell>
          <cell r="F510" t="str">
            <v>RCS</v>
          </cell>
          <cell r="G510" t="str">
            <v>RHONE-ALPES</v>
          </cell>
          <cell r="H510" t="str">
            <v>Drôme</v>
          </cell>
          <cell r="I510" t="str">
            <v>26</v>
          </cell>
          <cell r="J510" t="str">
            <v>TAULIGNAN</v>
          </cell>
          <cell r="K510" t="str">
            <v>26348</v>
          </cell>
          <cell r="L510">
            <v>246</v>
          </cell>
          <cell r="M510" t="str">
            <v>LEZ (Aff. Rhône)</v>
          </cell>
          <cell r="N510" t="str">
            <v>MP6</v>
          </cell>
          <cell r="O510" t="str">
            <v>LEZ A TAULIGNAN - LA CAILLONNE</v>
          </cell>
          <cell r="P510">
            <v>857926</v>
          </cell>
          <cell r="Q510">
            <v>6371332</v>
          </cell>
          <cell r="R510" t="str">
            <v>858081</v>
          </cell>
          <cell r="S510" t="str">
            <v>6371342</v>
          </cell>
          <cell r="T510" t="str">
            <v>857950</v>
          </cell>
          <cell r="U510" t="str">
            <v>6371301</v>
          </cell>
          <cell r="X510" t="str">
            <v>oui</v>
          </cell>
          <cell r="Y510" t="str">
            <v>oui</v>
          </cell>
        </row>
        <row r="511">
          <cell r="A511" t="str">
            <v>06141900</v>
          </cell>
          <cell r="B511">
            <v>2015</v>
          </cell>
          <cell r="C511" t="str">
            <v>RMC</v>
          </cell>
          <cell r="F511" t="str">
            <v/>
          </cell>
          <cell r="G511" t="str">
            <v>RHONE-ALPES</v>
          </cell>
          <cell r="H511" t="str">
            <v>Isère</v>
          </cell>
          <cell r="I511" t="str">
            <v>38</v>
          </cell>
          <cell r="J511" t="str">
            <v>MEYLAN</v>
          </cell>
          <cell r="K511" t="str">
            <v>38229</v>
          </cell>
          <cell r="L511">
            <v>210</v>
          </cell>
          <cell r="M511" t="str">
            <v>ISERE</v>
          </cell>
          <cell r="N511" t="str">
            <v>TG5/2</v>
          </cell>
          <cell r="O511" t="str">
            <v>ISERE A MEYLAN</v>
          </cell>
          <cell r="P511">
            <v>919248</v>
          </cell>
          <cell r="Q511">
            <v>6459058</v>
          </cell>
          <cell r="R511">
            <v>919248</v>
          </cell>
          <cell r="S511">
            <v>6459058</v>
          </cell>
          <cell r="T511">
            <v>920283</v>
          </cell>
          <cell r="U511">
            <v>6458517</v>
          </cell>
          <cell r="V511">
            <v>919248</v>
          </cell>
          <cell r="W511">
            <v>6459058</v>
          </cell>
          <cell r="X511" t="str">
            <v>oui</v>
          </cell>
          <cell r="Y511" t="str">
            <v/>
          </cell>
        </row>
        <row r="512">
          <cell r="A512" t="str">
            <v>06142450</v>
          </cell>
          <cell r="B512">
            <v>2015</v>
          </cell>
          <cell r="C512" t="str">
            <v>RMC</v>
          </cell>
          <cell r="E512" t="str">
            <v>RCS</v>
          </cell>
          <cell r="F512" t="str">
            <v>RCS</v>
          </cell>
          <cell r="G512" t="str">
            <v>PROVENCE-ALPES-COTE-D'AZUR</v>
          </cell>
          <cell r="H512" t="str">
            <v>Hautes-Alpes</v>
          </cell>
          <cell r="I512" t="str">
            <v>05</v>
          </cell>
          <cell r="J512" t="str">
            <v>CHAMPOLEON</v>
          </cell>
          <cell r="K512" t="str">
            <v>05032</v>
          </cell>
          <cell r="L512">
            <v>1295</v>
          </cell>
          <cell r="M512" t="str">
            <v>DRAC</v>
          </cell>
          <cell r="N512" t="str">
            <v>MP2</v>
          </cell>
          <cell r="O512" t="str">
            <v>DRAC BLANC A CHAMPOLEON</v>
          </cell>
          <cell r="P512">
            <v>957694</v>
          </cell>
          <cell r="Q512">
            <v>6408174</v>
          </cell>
          <cell r="R512">
            <v>957625</v>
          </cell>
          <cell r="S512">
            <v>6408389</v>
          </cell>
          <cell r="T512">
            <v>957687</v>
          </cell>
          <cell r="U512">
            <v>6408230</v>
          </cell>
          <cell r="V512">
            <v>957694</v>
          </cell>
          <cell r="W512">
            <v>6408174</v>
          </cell>
          <cell r="X512" t="str">
            <v>oui</v>
          </cell>
          <cell r="Y512" t="str">
            <v>oui</v>
          </cell>
        </row>
        <row r="513">
          <cell r="A513" t="str">
            <v>06142500</v>
          </cell>
          <cell r="B513">
            <v>2015</v>
          </cell>
          <cell r="C513" t="str">
            <v>RMC</v>
          </cell>
          <cell r="E513" t="str">
            <v>RCS</v>
          </cell>
          <cell r="F513" t="str">
            <v>RCS</v>
          </cell>
          <cell r="G513" t="str">
            <v>PROVENCE-ALPES-COTE-D'AZUR</v>
          </cell>
          <cell r="H513" t="str">
            <v>Hautes-Alpes</v>
          </cell>
          <cell r="I513" t="str">
            <v>05</v>
          </cell>
          <cell r="J513" t="str">
            <v>CHAUFFAYER</v>
          </cell>
          <cell r="K513" t="str">
            <v>05039</v>
          </cell>
          <cell r="L513">
            <v>840</v>
          </cell>
          <cell r="M513" t="str">
            <v>DRAC</v>
          </cell>
          <cell r="N513" t="str">
            <v>GM7/2</v>
          </cell>
          <cell r="O513" t="str">
            <v>DRAC A CHAUFFAYER</v>
          </cell>
          <cell r="P513">
            <v>937776</v>
          </cell>
          <cell r="Q513">
            <v>6408549</v>
          </cell>
          <cell r="R513">
            <v>938070</v>
          </cell>
          <cell r="S513">
            <v>6408062</v>
          </cell>
          <cell r="T513">
            <v>937948</v>
          </cell>
          <cell r="U513">
            <v>6408138</v>
          </cell>
          <cell r="V513">
            <v>937776</v>
          </cell>
          <cell r="W513">
            <v>6408549</v>
          </cell>
          <cell r="X513" t="str">
            <v>oui</v>
          </cell>
          <cell r="Y513" t="str">
            <v>oui</v>
          </cell>
        </row>
        <row r="514">
          <cell r="A514" t="str">
            <v>06142550</v>
          </cell>
          <cell r="B514">
            <v>2015</v>
          </cell>
          <cell r="C514" t="str">
            <v>RMC</v>
          </cell>
          <cell r="E514" t="str">
            <v>RCO</v>
          </cell>
          <cell r="F514" t="str">
            <v>RCO</v>
          </cell>
          <cell r="G514" t="str">
            <v>PROVENCE-ALPES-COTE-D'AZUR</v>
          </cell>
          <cell r="H514" t="str">
            <v>Hautes-Alpes</v>
          </cell>
          <cell r="I514" t="str">
            <v>05</v>
          </cell>
          <cell r="J514" t="str">
            <v>SAINT-FIRMIN</v>
          </cell>
          <cell r="K514" t="str">
            <v>05142</v>
          </cell>
          <cell r="L514">
            <v>793</v>
          </cell>
          <cell r="M514" t="str">
            <v>SEVERAISSE</v>
          </cell>
          <cell r="N514" t="str">
            <v>MP2</v>
          </cell>
          <cell r="O514" t="str">
            <v>SEVERAISSE A ST-FIRMIN</v>
          </cell>
          <cell r="X514" t="str">
            <v>oui</v>
          </cell>
          <cell r="Y514" t="str">
            <v>oui</v>
          </cell>
        </row>
        <row r="515">
          <cell r="A515" t="str">
            <v>06147130</v>
          </cell>
          <cell r="B515">
            <v>2015</v>
          </cell>
          <cell r="C515" t="str">
            <v>RMC</v>
          </cell>
          <cell r="F515" t="str">
            <v/>
          </cell>
          <cell r="G515" t="str">
            <v>RHONE-ALPES</v>
          </cell>
          <cell r="H515" t="str">
            <v>Isère</v>
          </cell>
          <cell r="I515" t="str">
            <v>38</v>
          </cell>
          <cell r="J515" t="str">
            <v>TULLINS</v>
          </cell>
          <cell r="K515" t="str">
            <v>38517</v>
          </cell>
          <cell r="L515">
            <v>185</v>
          </cell>
          <cell r="M515" t="str">
            <v>ISERE</v>
          </cell>
          <cell r="N515" t="str">
            <v>TG5/2</v>
          </cell>
          <cell r="O515" t="str">
            <v>ISERE A TULLINS</v>
          </cell>
          <cell r="P515">
            <v>899093</v>
          </cell>
          <cell r="Q515">
            <v>6469042</v>
          </cell>
          <cell r="R515">
            <v>899093</v>
          </cell>
          <cell r="S515">
            <v>6469042</v>
          </cell>
          <cell r="T515">
            <v>898155</v>
          </cell>
          <cell r="U515">
            <v>6468474</v>
          </cell>
          <cell r="V515">
            <v>899093</v>
          </cell>
          <cell r="W515">
            <v>6469042</v>
          </cell>
          <cell r="X515" t="str">
            <v>oui</v>
          </cell>
          <cell r="Y515" t="str">
            <v/>
          </cell>
        </row>
        <row r="516">
          <cell r="A516" t="str">
            <v>06147200</v>
          </cell>
          <cell r="B516">
            <v>2015</v>
          </cell>
          <cell r="C516" t="str">
            <v>RMC</v>
          </cell>
          <cell r="F516" t="str">
            <v/>
          </cell>
          <cell r="G516" t="str">
            <v>RHONE-ALPES</v>
          </cell>
          <cell r="H516" t="str">
            <v>Isère</v>
          </cell>
          <cell r="I516" t="str">
            <v>38</v>
          </cell>
          <cell r="J516" t="str">
            <v>SAINT-GERVAIS</v>
          </cell>
          <cell r="K516" t="str">
            <v>38390</v>
          </cell>
          <cell r="L516">
            <v>180</v>
          </cell>
          <cell r="M516" t="str">
            <v>ISERE</v>
          </cell>
          <cell r="N516" t="str">
            <v>TG5/2</v>
          </cell>
          <cell r="O516" t="str">
            <v>ISERE A ST-GERVAIS</v>
          </cell>
          <cell r="P516">
            <v>890734</v>
          </cell>
          <cell r="Q516">
            <v>6458408</v>
          </cell>
          <cell r="R516">
            <v>890734</v>
          </cell>
          <cell r="S516">
            <v>6458408</v>
          </cell>
          <cell r="T516">
            <v>890360</v>
          </cell>
          <cell r="U516">
            <v>6458044</v>
          </cell>
          <cell r="V516">
            <v>890734</v>
          </cell>
          <cell r="W516">
            <v>6458408</v>
          </cell>
          <cell r="X516" t="str">
            <v>oui</v>
          </cell>
          <cell r="Y516" t="str">
            <v/>
          </cell>
        </row>
        <row r="517">
          <cell r="A517" t="str">
            <v>06148200</v>
          </cell>
          <cell r="B517">
            <v>2015</v>
          </cell>
          <cell r="C517" t="str">
            <v>RMC</v>
          </cell>
          <cell r="F517" t="str">
            <v/>
          </cell>
          <cell r="G517" t="str">
            <v>RHONE-ALPES</v>
          </cell>
          <cell r="H517" t="str">
            <v>Isère</v>
          </cell>
          <cell r="I517" t="str">
            <v>38</v>
          </cell>
          <cell r="J517" t="str">
            <v>SAINT-LATTIER</v>
          </cell>
          <cell r="K517" t="str">
            <v>38410</v>
          </cell>
          <cell r="L517">
            <v>149</v>
          </cell>
          <cell r="M517" t="str">
            <v>ISERE</v>
          </cell>
          <cell r="N517" t="str">
            <v>TG5/2</v>
          </cell>
          <cell r="O517" t="str">
            <v>ISERE A EYMEUX</v>
          </cell>
          <cell r="P517">
            <v>872420</v>
          </cell>
          <cell r="Q517">
            <v>6445124</v>
          </cell>
          <cell r="R517">
            <v>872420</v>
          </cell>
          <cell r="S517">
            <v>6445124</v>
          </cell>
          <cell r="T517">
            <v>871973</v>
          </cell>
          <cell r="U517">
            <v>6445218</v>
          </cell>
          <cell r="V517">
            <v>872420</v>
          </cell>
          <cell r="W517">
            <v>6445124</v>
          </cell>
          <cell r="X517" t="str">
            <v>oui</v>
          </cell>
          <cell r="Y517" t="str">
            <v/>
          </cell>
        </row>
        <row r="518">
          <cell r="A518" t="str">
            <v>06148800</v>
          </cell>
          <cell r="B518">
            <v>2015</v>
          </cell>
          <cell r="C518" t="str">
            <v>RMC</v>
          </cell>
          <cell r="E518" t="str">
            <v>REF</v>
          </cell>
          <cell r="F518" t="str">
            <v>REF</v>
          </cell>
          <cell r="G518" t="str">
            <v>RHONE-ALPES</v>
          </cell>
          <cell r="H518" t="str">
            <v>Drôme</v>
          </cell>
          <cell r="I518" t="str">
            <v>26</v>
          </cell>
          <cell r="J518" t="str">
            <v>SAINT-MICHEL-SUR-SAVASSE</v>
          </cell>
          <cell r="K518" t="str">
            <v>26319</v>
          </cell>
          <cell r="L518">
            <v>379</v>
          </cell>
          <cell r="M518" t="str">
            <v>SAVASSE</v>
          </cell>
          <cell r="N518" t="str">
            <v>P5</v>
          </cell>
          <cell r="O518" t="str">
            <v>SAVASSE A ST-MICHEL-SUR-SAVASSE 2</v>
          </cell>
          <cell r="P518">
            <v>866849</v>
          </cell>
          <cell r="Q518">
            <v>6453539</v>
          </cell>
          <cell r="R518" t="str">
            <v>866973</v>
          </cell>
          <cell r="S518" t="str">
            <v>6453676</v>
          </cell>
          <cell r="T518" t="str">
            <v>866921</v>
          </cell>
          <cell r="U518" t="str">
            <v>6453649</v>
          </cell>
          <cell r="X518" t="str">
            <v>oui</v>
          </cell>
          <cell r="Y518" t="str">
            <v>oui</v>
          </cell>
        </row>
        <row r="519">
          <cell r="A519" t="str">
            <v>06148850</v>
          </cell>
          <cell r="B519">
            <v>2015</v>
          </cell>
          <cell r="C519" t="str">
            <v>RMC</v>
          </cell>
          <cell r="E519" t="str">
            <v>RCS</v>
          </cell>
          <cell r="F519" t="str">
            <v>RCS</v>
          </cell>
          <cell r="G519" t="str">
            <v>RHONE-ALPES</v>
          </cell>
          <cell r="H519" t="str">
            <v>Drôme</v>
          </cell>
          <cell r="I519" t="str">
            <v>26</v>
          </cell>
          <cell r="J519" t="str">
            <v>ROMANS-SUR-ISERE</v>
          </cell>
          <cell r="K519" t="str">
            <v>26281</v>
          </cell>
          <cell r="L519">
            <v>161</v>
          </cell>
          <cell r="M519" t="str">
            <v>SAVASSE</v>
          </cell>
          <cell r="N519" t="str">
            <v>P5</v>
          </cell>
          <cell r="O519" t="str">
            <v>SAVASSE A ROMANS-SUR-SERE 2</v>
          </cell>
          <cell r="P519">
            <v>860134</v>
          </cell>
          <cell r="Q519">
            <v>6441051</v>
          </cell>
          <cell r="R519" t="str">
            <v>860251</v>
          </cell>
          <cell r="S519" t="str">
            <v>6441635</v>
          </cell>
          <cell r="T519" t="str">
            <v>860219</v>
          </cell>
          <cell r="U519" t="str">
            <v>6441498</v>
          </cell>
          <cell r="X519" t="str">
            <v>oui</v>
          </cell>
          <cell r="Y519" t="str">
            <v>oui</v>
          </cell>
        </row>
        <row r="520">
          <cell r="A520" t="str">
            <v>06149500</v>
          </cell>
          <cell r="B520">
            <v>2015</v>
          </cell>
          <cell r="C520" t="str">
            <v>RMC</v>
          </cell>
          <cell r="F520" t="str">
            <v/>
          </cell>
          <cell r="G520" t="str">
            <v>RHONE-ALPES</v>
          </cell>
          <cell r="H520" t="str">
            <v>Drôme</v>
          </cell>
          <cell r="I520" t="str">
            <v>26</v>
          </cell>
          <cell r="J520" t="str">
            <v>BEAUMONT-MONTEUX</v>
          </cell>
          <cell r="K520" t="str">
            <v>26038</v>
          </cell>
          <cell r="L520">
            <v>130</v>
          </cell>
          <cell r="M520" t="str">
            <v>ISERE</v>
          </cell>
          <cell r="N520" t="str">
            <v>TG5/2</v>
          </cell>
          <cell r="O520" t="str">
            <v>ISERE A CHATEAUNEUF-SUR-ISERE 2</v>
          </cell>
          <cell r="P520">
            <v>852546</v>
          </cell>
          <cell r="Q520">
            <v>6437356</v>
          </cell>
          <cell r="R520">
            <v>850302</v>
          </cell>
          <cell r="S520">
            <v>6436646</v>
          </cell>
          <cell r="T520">
            <v>850024</v>
          </cell>
          <cell r="U520">
            <v>6435955</v>
          </cell>
          <cell r="V520">
            <v>852546</v>
          </cell>
          <cell r="W520">
            <v>6437356</v>
          </cell>
          <cell r="X520" t="str">
            <v>oui</v>
          </cell>
          <cell r="Y520" t="str">
            <v/>
          </cell>
        </row>
        <row r="521">
          <cell r="A521" t="str">
            <v>06149500</v>
          </cell>
          <cell r="B521">
            <v>2015</v>
          </cell>
          <cell r="C521" t="str">
            <v>RMC</v>
          </cell>
          <cell r="E521" t="str">
            <v>RCSRCO</v>
          </cell>
          <cell r="F521" t="str">
            <v>RCS</v>
          </cell>
          <cell r="G521" t="str">
            <v>RHONE-ALPES</v>
          </cell>
          <cell r="H521" t="str">
            <v>Drôme</v>
          </cell>
          <cell r="I521" t="str">
            <v>26</v>
          </cell>
          <cell r="J521" t="str">
            <v>BEAUMONT-MONTEUX</v>
          </cell>
          <cell r="K521" t="str">
            <v>26038</v>
          </cell>
          <cell r="L521">
            <v>130</v>
          </cell>
          <cell r="M521" t="str">
            <v>ISERE</v>
          </cell>
          <cell r="N521" t="str">
            <v>TG5/2</v>
          </cell>
          <cell r="O521" t="str">
            <v>ISERE A CHATEAUNEUF-SUR-ISERE 2</v>
          </cell>
          <cell r="P521">
            <v>852546</v>
          </cell>
          <cell r="Q521">
            <v>6437356</v>
          </cell>
          <cell r="R521" t="str">
            <v>850302</v>
          </cell>
          <cell r="S521" t="str">
            <v>6436646</v>
          </cell>
          <cell r="T521" t="str">
            <v>850024</v>
          </cell>
          <cell r="U521" t="str">
            <v>6435955</v>
          </cell>
          <cell r="X521" t="str">
            <v/>
          </cell>
          <cell r="Y521" t="str">
            <v>oui</v>
          </cell>
        </row>
        <row r="522">
          <cell r="A522" t="str">
            <v>06149900</v>
          </cell>
          <cell r="B522">
            <v>2015</v>
          </cell>
          <cell r="C522" t="str">
            <v>RMC</v>
          </cell>
          <cell r="E522" t="str">
            <v>REFRCS</v>
          </cell>
          <cell r="F522" t="str">
            <v>REF</v>
          </cell>
          <cell r="G522" t="str">
            <v>PROVENCE-ALPES-COTE-D'AZUR</v>
          </cell>
          <cell r="H522" t="str">
            <v>Hautes-Alpes</v>
          </cell>
          <cell r="I522" t="str">
            <v>05</v>
          </cell>
          <cell r="J522" t="str">
            <v>VAL-DES-PRES</v>
          </cell>
          <cell r="K522" t="str">
            <v>05174</v>
          </cell>
          <cell r="L522">
            <v>1379</v>
          </cell>
          <cell r="M522" t="str">
            <v>CLAREE</v>
          </cell>
          <cell r="N522" t="str">
            <v>MP2</v>
          </cell>
          <cell r="O522" t="str">
            <v>CLAREE A VAL-DES-PRES 1</v>
          </cell>
          <cell r="P522">
            <v>990358</v>
          </cell>
          <cell r="Q522">
            <v>6433634</v>
          </cell>
          <cell r="R522">
            <v>990358</v>
          </cell>
          <cell r="S522">
            <v>6433634</v>
          </cell>
          <cell r="T522">
            <v>990412</v>
          </cell>
          <cell r="U522">
            <v>6433529</v>
          </cell>
          <cell r="V522">
            <v>990358</v>
          </cell>
          <cell r="W522">
            <v>6433634</v>
          </cell>
          <cell r="X522" t="str">
            <v/>
          </cell>
          <cell r="Y522" t="str">
            <v>oui</v>
          </cell>
        </row>
        <row r="523">
          <cell r="A523" t="str">
            <v>06150500</v>
          </cell>
          <cell r="B523">
            <v>2015</v>
          </cell>
          <cell r="C523" t="str">
            <v>RMC</v>
          </cell>
          <cell r="E523" t="str">
            <v>RCSRCO</v>
          </cell>
          <cell r="F523" t="str">
            <v>RCS</v>
          </cell>
          <cell r="G523" t="str">
            <v>PROVENCE-ALPES-COTE-D'AZUR</v>
          </cell>
          <cell r="H523" t="str">
            <v>Hautes-Alpes</v>
          </cell>
          <cell r="I523" t="str">
            <v>05</v>
          </cell>
          <cell r="J523" t="str">
            <v>SAINT-MARTIN-DE-QUEYRIERES</v>
          </cell>
          <cell r="K523" t="str">
            <v>05151</v>
          </cell>
          <cell r="L523">
            <v>1159</v>
          </cell>
          <cell r="M523" t="str">
            <v>DURANCE</v>
          </cell>
          <cell r="N523" t="str">
            <v>MP2</v>
          </cell>
          <cell r="O523" t="str">
            <v>DURANCE A ST-MARTIN-DE-QUEYRIERES</v>
          </cell>
          <cell r="P523">
            <v>983942</v>
          </cell>
          <cell r="Q523">
            <v>6424522</v>
          </cell>
          <cell r="R523">
            <v>983901</v>
          </cell>
          <cell r="S523">
            <v>6424481</v>
          </cell>
          <cell r="T523">
            <v>983783</v>
          </cell>
          <cell r="U523">
            <v>6424287</v>
          </cell>
          <cell r="V523">
            <v>983942</v>
          </cell>
          <cell r="W523">
            <v>6424522</v>
          </cell>
          <cell r="X523" t="str">
            <v>oui</v>
          </cell>
          <cell r="Y523" t="str">
            <v>oui</v>
          </cell>
        </row>
        <row r="524">
          <cell r="A524" t="str">
            <v>06150540</v>
          </cell>
          <cell r="B524">
            <v>2015</v>
          </cell>
          <cell r="C524" t="str">
            <v>RMC</v>
          </cell>
          <cell r="E524" t="str">
            <v>RCO</v>
          </cell>
          <cell r="F524" t="str">
            <v>RCO</v>
          </cell>
          <cell r="G524" t="str">
            <v>PROVENCE-ALPES-COTE-D'AZUR</v>
          </cell>
          <cell r="H524" t="str">
            <v>Hautes-Alpes</v>
          </cell>
          <cell r="I524" t="str">
            <v>05</v>
          </cell>
          <cell r="J524" t="str">
            <v>L'ARGENTIERE-LA-BESSEE</v>
          </cell>
          <cell r="K524" t="str">
            <v>05006</v>
          </cell>
          <cell r="L524">
            <v>980</v>
          </cell>
          <cell r="M524" t="str">
            <v>GYRONDE</v>
          </cell>
          <cell r="N524" t="str">
            <v>MP2</v>
          </cell>
          <cell r="O524" t="str">
            <v>GYRONDE A L'ARGENTIERE-LA-BESSEE</v>
          </cell>
          <cell r="X524" t="str">
            <v>oui</v>
          </cell>
          <cell r="Y524" t="str">
            <v>oui</v>
          </cell>
        </row>
        <row r="525">
          <cell r="A525" t="str">
            <v>06150755</v>
          </cell>
          <cell r="B525">
            <v>2015</v>
          </cell>
          <cell r="C525" t="str">
            <v>RMC</v>
          </cell>
          <cell r="E525" t="str">
            <v>RCO</v>
          </cell>
          <cell r="F525" t="str">
            <v>RCO</v>
          </cell>
          <cell r="G525" t="str">
            <v>PROVENCE-ALPES-COTE-D'AZUR</v>
          </cell>
          <cell r="H525" t="str">
            <v>Hautes-Alpes</v>
          </cell>
          <cell r="I525" t="str">
            <v>05</v>
          </cell>
          <cell r="J525" t="str">
            <v>CHATEAU-VILLE-VIEILLE</v>
          </cell>
          <cell r="K525" t="str">
            <v>05038</v>
          </cell>
          <cell r="L525">
            <v>1380</v>
          </cell>
          <cell r="M525" t="str">
            <v>AIGUE AGNELLE</v>
          </cell>
          <cell r="N525" t="str">
            <v>MP2</v>
          </cell>
          <cell r="O525" t="str">
            <v>AIGUE AGNELLE A CHATEAU-VILLE-VIEILLE</v>
          </cell>
          <cell r="P525">
            <v>1002186</v>
          </cell>
          <cell r="Q525">
            <v>6414165</v>
          </cell>
          <cell r="V525">
            <v>1002186</v>
          </cell>
          <cell r="W525">
            <v>6414165</v>
          </cell>
          <cell r="X525" t="str">
            <v>oui</v>
          </cell>
          <cell r="Y525" t="str">
            <v>oui</v>
          </cell>
        </row>
        <row r="526">
          <cell r="A526" t="str">
            <v>06150765</v>
          </cell>
          <cell r="B526">
            <v>2015</v>
          </cell>
          <cell r="C526" t="str">
            <v>RMC</v>
          </cell>
          <cell r="E526" t="str">
            <v>RCO</v>
          </cell>
          <cell r="F526" t="str">
            <v>RCO</v>
          </cell>
          <cell r="G526" t="str">
            <v>PROVENCE-ALPES-COTE-D'AZUR</v>
          </cell>
          <cell r="H526" t="str">
            <v>Hautes-Alpes</v>
          </cell>
          <cell r="I526" t="str">
            <v>05</v>
          </cell>
          <cell r="J526" t="str">
            <v>CHATEAU-VILLE-VIEILLE</v>
          </cell>
          <cell r="K526" t="str">
            <v>05038</v>
          </cell>
          <cell r="L526">
            <v>1280</v>
          </cell>
          <cell r="M526" t="str">
            <v>GUIL</v>
          </cell>
          <cell r="N526" t="str">
            <v>G2</v>
          </cell>
          <cell r="O526" t="str">
            <v>GUIL A CHATEAU-VILLE-VIEILLE 3</v>
          </cell>
          <cell r="X526" t="str">
            <v>oui</v>
          </cell>
          <cell r="Y526" t="str">
            <v>oui</v>
          </cell>
        </row>
        <row r="527">
          <cell r="A527" t="str">
            <v>06150790</v>
          </cell>
          <cell r="B527">
            <v>2015</v>
          </cell>
          <cell r="C527" t="str">
            <v>RMC</v>
          </cell>
          <cell r="E527" t="str">
            <v>REFRCS</v>
          </cell>
          <cell r="F527" t="str">
            <v>REF</v>
          </cell>
          <cell r="G527" t="str">
            <v>PROVENCE-ALPES-COTE-D'AZUR</v>
          </cell>
          <cell r="H527" t="str">
            <v>Hautes-Alpes</v>
          </cell>
          <cell r="I527" t="str">
            <v>05</v>
          </cell>
          <cell r="J527" t="str">
            <v>GUILLESTRE</v>
          </cell>
          <cell r="K527" t="str">
            <v>05065</v>
          </cell>
          <cell r="L527">
            <v>1067</v>
          </cell>
          <cell r="M527" t="str">
            <v>GUIL</v>
          </cell>
          <cell r="N527" t="str">
            <v>G2</v>
          </cell>
          <cell r="O527" t="str">
            <v>GUIL A EYGLIERS</v>
          </cell>
          <cell r="P527">
            <v>993702</v>
          </cell>
          <cell r="Q527">
            <v>6406686</v>
          </cell>
          <cell r="R527">
            <v>993702</v>
          </cell>
          <cell r="S527">
            <v>6406686</v>
          </cell>
          <cell r="T527">
            <v>993656</v>
          </cell>
          <cell r="U527">
            <v>6406630</v>
          </cell>
          <cell r="V527">
            <v>993702</v>
          </cell>
          <cell r="W527">
            <v>6406686</v>
          </cell>
          <cell r="X527" t="str">
            <v/>
          </cell>
          <cell r="Y527" t="str">
            <v>oui</v>
          </cell>
        </row>
        <row r="528">
          <cell r="A528" t="str">
            <v>06150795</v>
          </cell>
          <cell r="B528">
            <v>2015</v>
          </cell>
          <cell r="C528" t="str">
            <v>RMC</v>
          </cell>
          <cell r="E528" t="str">
            <v>RCS</v>
          </cell>
          <cell r="F528" t="str">
            <v>RCS</v>
          </cell>
          <cell r="G528" t="str">
            <v>PROVENCE-ALPES-COTE-D'AZUR</v>
          </cell>
          <cell r="H528" t="str">
            <v>Hautes-Alpes</v>
          </cell>
          <cell r="I528" t="str">
            <v>05</v>
          </cell>
          <cell r="J528" t="str">
            <v>GUILLESTRE</v>
          </cell>
          <cell r="K528" t="str">
            <v>05065</v>
          </cell>
          <cell r="L528">
            <v>932</v>
          </cell>
          <cell r="M528" t="str">
            <v>CHAGNE</v>
          </cell>
          <cell r="N528" t="str">
            <v>MP2</v>
          </cell>
          <cell r="O528" t="str">
            <v>CHAGNE A GUILLESTRE 2</v>
          </cell>
          <cell r="P528">
            <v>987814</v>
          </cell>
          <cell r="Q528">
            <v>6402039</v>
          </cell>
          <cell r="R528">
            <v>988168</v>
          </cell>
          <cell r="S528">
            <v>6402008</v>
          </cell>
          <cell r="T528">
            <v>988082</v>
          </cell>
          <cell r="U528">
            <v>6402002</v>
          </cell>
          <cell r="V528">
            <v>987814</v>
          </cell>
          <cell r="W528">
            <v>6402039</v>
          </cell>
          <cell r="X528" t="str">
            <v>oui</v>
          </cell>
          <cell r="Y528" t="str">
            <v>oui</v>
          </cell>
        </row>
        <row r="529">
          <cell r="A529" t="str">
            <v>06151000</v>
          </cell>
          <cell r="B529">
            <v>2015</v>
          </cell>
          <cell r="C529" t="str">
            <v>RMC</v>
          </cell>
          <cell r="E529" t="str">
            <v>RCS</v>
          </cell>
          <cell r="F529" t="str">
            <v>RCS</v>
          </cell>
          <cell r="G529" t="str">
            <v>PROVENCE-ALPES-COTE-D'AZUR</v>
          </cell>
          <cell r="H529" t="str">
            <v>Hautes-Alpes</v>
          </cell>
          <cell r="I529" t="str">
            <v>05</v>
          </cell>
          <cell r="J529" t="str">
            <v>EMBRUN</v>
          </cell>
          <cell r="K529" t="str">
            <v>05046</v>
          </cell>
          <cell r="L529">
            <v>781</v>
          </cell>
          <cell r="M529" t="str">
            <v>DURANCE</v>
          </cell>
          <cell r="N529" t="str">
            <v>G2</v>
          </cell>
          <cell r="O529" t="str">
            <v>DURANCE A EMBRUN</v>
          </cell>
          <cell r="P529">
            <v>978870</v>
          </cell>
          <cell r="Q529">
            <v>6390857</v>
          </cell>
          <cell r="R529">
            <v>978870</v>
          </cell>
          <cell r="S529">
            <v>6390857</v>
          </cell>
          <cell r="T529">
            <v>978527</v>
          </cell>
          <cell r="U529">
            <v>6390670</v>
          </cell>
          <cell r="V529">
            <v>978870</v>
          </cell>
          <cell r="W529">
            <v>6390857</v>
          </cell>
          <cell r="X529" t="str">
            <v>oui</v>
          </cell>
          <cell r="Y529" t="str">
            <v>oui</v>
          </cell>
        </row>
        <row r="530">
          <cell r="A530" t="str">
            <v>06151900</v>
          </cell>
          <cell r="B530">
            <v>2015</v>
          </cell>
          <cell r="C530" t="str">
            <v>RMC</v>
          </cell>
          <cell r="E530" t="str">
            <v>REFRCS</v>
          </cell>
          <cell r="F530" t="str">
            <v>REF</v>
          </cell>
          <cell r="G530" t="str">
            <v>PROVENCE-ALPES-COTE-D'AZUR</v>
          </cell>
          <cell r="H530" t="str">
            <v>Alpes de Haute Provence</v>
          </cell>
          <cell r="I530" t="str">
            <v>04</v>
          </cell>
          <cell r="J530" t="str">
            <v>SAINT-PAUL-SUR-UBAYE</v>
          </cell>
          <cell r="K530" t="str">
            <v>04193</v>
          </cell>
          <cell r="L530">
            <v>1454</v>
          </cell>
          <cell r="M530" t="str">
            <v>UBAYE</v>
          </cell>
          <cell r="N530" t="str">
            <v>MP2</v>
          </cell>
          <cell r="O530" t="str">
            <v>UBAYE A ST-PAUL-SUR-UBAYE</v>
          </cell>
          <cell r="P530">
            <v>999142</v>
          </cell>
          <cell r="Q530">
            <v>6387508</v>
          </cell>
          <cell r="R530">
            <v>999142</v>
          </cell>
          <cell r="S530">
            <v>6387508</v>
          </cell>
          <cell r="T530">
            <v>999049</v>
          </cell>
          <cell r="U530">
            <v>6387358</v>
          </cell>
          <cell r="V530">
            <v>999142</v>
          </cell>
          <cell r="W530">
            <v>6387508</v>
          </cell>
          <cell r="X530" t="str">
            <v/>
          </cell>
          <cell r="Y530" t="str">
            <v>oui</v>
          </cell>
        </row>
        <row r="531">
          <cell r="A531" t="str">
            <v>06152180</v>
          </cell>
          <cell r="B531">
            <v>2015</v>
          </cell>
          <cell r="C531" t="str">
            <v>RMC</v>
          </cell>
          <cell r="E531" t="str">
            <v>RCS</v>
          </cell>
          <cell r="F531" t="str">
            <v>RCS</v>
          </cell>
          <cell r="G531" t="str">
            <v>PROVENCE-ALPES-COTE-D'AZUR</v>
          </cell>
          <cell r="H531" t="str">
            <v>Alpes de Haute Provence</v>
          </cell>
          <cell r="I531" t="str">
            <v>04</v>
          </cell>
          <cell r="J531" t="str">
            <v>LE LAUZET-UBAYE</v>
          </cell>
          <cell r="K531" t="str">
            <v>04102</v>
          </cell>
          <cell r="L531">
            <v>881</v>
          </cell>
          <cell r="M531" t="str">
            <v>UBAYE</v>
          </cell>
          <cell r="N531" t="str">
            <v>MP2</v>
          </cell>
          <cell r="O531" t="str">
            <v>UBAYE A LE-LAUZET-UBAYE</v>
          </cell>
          <cell r="P531">
            <v>974004</v>
          </cell>
          <cell r="Q531">
            <v>6375370</v>
          </cell>
          <cell r="R531">
            <v>974004</v>
          </cell>
          <cell r="S531">
            <v>6375370</v>
          </cell>
          <cell r="T531">
            <v>973904</v>
          </cell>
          <cell r="U531">
            <v>6375520</v>
          </cell>
          <cell r="V531">
            <v>974004</v>
          </cell>
          <cell r="W531">
            <v>6375370</v>
          </cell>
          <cell r="X531" t="str">
            <v>oui</v>
          </cell>
          <cell r="Y531" t="str">
            <v>oui</v>
          </cell>
        </row>
        <row r="532">
          <cell r="A532" t="str">
            <v>06152700</v>
          </cell>
          <cell r="B532">
            <v>2015</v>
          </cell>
          <cell r="C532" t="str">
            <v>RMC</v>
          </cell>
          <cell r="E532" t="str">
            <v>RCS</v>
          </cell>
          <cell r="F532" t="str">
            <v>RCS</v>
          </cell>
          <cell r="G532" t="str">
            <v>PROVENCE-ALPES-COTE-D'AZUR</v>
          </cell>
          <cell r="H532" t="str">
            <v>Hautes-Alpes</v>
          </cell>
          <cell r="I532" t="str">
            <v>05</v>
          </cell>
          <cell r="J532" t="str">
            <v>ROCHEBRUNE</v>
          </cell>
          <cell r="K532" t="str">
            <v>05121</v>
          </cell>
          <cell r="L532">
            <v>638</v>
          </cell>
          <cell r="M532" t="str">
            <v>DURANCE</v>
          </cell>
          <cell r="N532" t="str">
            <v>TG6-7/2</v>
          </cell>
          <cell r="O532" t="str">
            <v>DURANCE A ROCHEBRUNE</v>
          </cell>
          <cell r="P532">
            <v>954252</v>
          </cell>
          <cell r="Q532">
            <v>6378605</v>
          </cell>
          <cell r="R532">
            <v>954311</v>
          </cell>
          <cell r="S532">
            <v>6378578</v>
          </cell>
          <cell r="T532">
            <v>953906</v>
          </cell>
          <cell r="U532">
            <v>6378615</v>
          </cell>
          <cell r="V532">
            <v>954252</v>
          </cell>
          <cell r="W532">
            <v>6378605</v>
          </cell>
          <cell r="X532" t="str">
            <v>oui</v>
          </cell>
          <cell r="Y532" t="str">
            <v>oui</v>
          </cell>
        </row>
        <row r="533">
          <cell r="A533" t="str">
            <v>06153060</v>
          </cell>
          <cell r="B533">
            <v>2015</v>
          </cell>
          <cell r="C533" t="str">
            <v>RMC</v>
          </cell>
          <cell r="E533" t="str">
            <v>RCO</v>
          </cell>
          <cell r="F533" t="str">
            <v>RCO</v>
          </cell>
          <cell r="G533" t="str">
            <v>PROVENCE-ALPES-COTE-D'AZUR</v>
          </cell>
          <cell r="H533" t="str">
            <v>Hautes-Alpes</v>
          </cell>
          <cell r="I533" t="str">
            <v>05</v>
          </cell>
          <cell r="J533" t="str">
            <v>LA SAULCE</v>
          </cell>
          <cell r="K533" t="str">
            <v>05162</v>
          </cell>
          <cell r="L533">
            <v>578</v>
          </cell>
          <cell r="M533" t="str">
            <v>ROUSINE</v>
          </cell>
          <cell r="N533" t="str">
            <v>TP7</v>
          </cell>
          <cell r="O533" t="str">
            <v>ROUSINE A LA-SAULCE 2</v>
          </cell>
          <cell r="P533">
            <v>941162</v>
          </cell>
          <cell r="Q533">
            <v>6375819</v>
          </cell>
          <cell r="R533">
            <v>941151</v>
          </cell>
          <cell r="S533">
            <v>6375935</v>
          </cell>
          <cell r="T533">
            <v>941152</v>
          </cell>
          <cell r="U533">
            <v>6375809</v>
          </cell>
          <cell r="V533">
            <v>941162</v>
          </cell>
          <cell r="W533">
            <v>6375819</v>
          </cell>
          <cell r="X533" t="str">
            <v>oui</v>
          </cell>
          <cell r="Y533" t="str">
            <v>oui</v>
          </cell>
        </row>
        <row r="534">
          <cell r="A534" t="str">
            <v>06153070</v>
          </cell>
          <cell r="B534">
            <v>2015</v>
          </cell>
          <cell r="C534" t="str">
            <v>RMC</v>
          </cell>
          <cell r="E534" t="str">
            <v>RCO</v>
          </cell>
          <cell r="F534" t="str">
            <v>RCO</v>
          </cell>
          <cell r="G534" t="str">
            <v>PROVENCE-ALPES-COTE-D'AZUR</v>
          </cell>
          <cell r="H534" t="str">
            <v>Hautes-Alpes</v>
          </cell>
          <cell r="I534" t="str">
            <v>05</v>
          </cell>
          <cell r="J534" t="str">
            <v>RAMBAUD</v>
          </cell>
          <cell r="K534" t="str">
            <v>05113</v>
          </cell>
          <cell r="L534">
            <v>840</v>
          </cell>
          <cell r="M534" t="str">
            <v>CANAL DE MAGDELEINE</v>
          </cell>
          <cell r="N534" t="str">
            <v>TP7</v>
          </cell>
          <cell r="O534" t="str">
            <v>CANAL DE MAGDELEINE A RAMBAUD</v>
          </cell>
          <cell r="P534">
            <v>947960</v>
          </cell>
          <cell r="Q534">
            <v>6389008</v>
          </cell>
          <cell r="R534">
            <v>947997</v>
          </cell>
          <cell r="S534">
            <v>6389014</v>
          </cell>
          <cell r="T534">
            <v>947969</v>
          </cell>
          <cell r="U534">
            <v>6389015</v>
          </cell>
          <cell r="V534">
            <v>947960</v>
          </cell>
          <cell r="W534">
            <v>6389008</v>
          </cell>
          <cell r="X534" t="str">
            <v>oui</v>
          </cell>
          <cell r="Y534" t="str">
            <v>oui</v>
          </cell>
        </row>
        <row r="535">
          <cell r="A535" t="str">
            <v>06153630</v>
          </cell>
          <cell r="B535">
            <v>2015</v>
          </cell>
          <cell r="C535" t="str">
            <v>RMC</v>
          </cell>
          <cell r="E535" t="str">
            <v>RCS</v>
          </cell>
          <cell r="F535" t="str">
            <v>RCS</v>
          </cell>
          <cell r="G535" t="str">
            <v>PROVENCE-ALPES-COTE-D'AZUR</v>
          </cell>
          <cell r="H535" t="str">
            <v>Alpes de Haute Provence</v>
          </cell>
          <cell r="I535" t="str">
            <v>04</v>
          </cell>
          <cell r="J535" t="str">
            <v>NIBLES</v>
          </cell>
          <cell r="K535" t="str">
            <v>04137</v>
          </cell>
          <cell r="L535">
            <v>579</v>
          </cell>
          <cell r="M535" t="str">
            <v>SASSE</v>
          </cell>
          <cell r="N535" t="str">
            <v>GMP7</v>
          </cell>
          <cell r="O535" t="str">
            <v>SASSE A CHATEAUFORT</v>
          </cell>
          <cell r="P535">
            <v>940577</v>
          </cell>
          <cell r="Q535">
            <v>6357610</v>
          </cell>
          <cell r="R535">
            <v>940828</v>
          </cell>
          <cell r="S535">
            <v>6357605</v>
          </cell>
          <cell r="T535">
            <v>940631</v>
          </cell>
          <cell r="U535">
            <v>6357598</v>
          </cell>
          <cell r="V535">
            <v>940577</v>
          </cell>
          <cell r="W535">
            <v>6357610</v>
          </cell>
          <cell r="X535" t="str">
            <v>oui</v>
          </cell>
          <cell r="Y535" t="str">
            <v>oui</v>
          </cell>
        </row>
        <row r="536">
          <cell r="A536" t="str">
            <v>06153900</v>
          </cell>
          <cell r="B536">
            <v>2015</v>
          </cell>
          <cell r="C536" t="str">
            <v>RMC</v>
          </cell>
          <cell r="E536" t="str">
            <v>RCS</v>
          </cell>
          <cell r="F536" t="str">
            <v>RCS</v>
          </cell>
          <cell r="G536" t="str">
            <v>PROVENCE-ALPES-COTE-D'AZUR</v>
          </cell>
          <cell r="H536" t="str">
            <v>Alpes de Haute Provence</v>
          </cell>
          <cell r="I536" t="str">
            <v>04</v>
          </cell>
          <cell r="J536" t="str">
            <v>SISTERON</v>
          </cell>
          <cell r="K536" t="str">
            <v>04209</v>
          </cell>
          <cell r="L536">
            <v>478</v>
          </cell>
          <cell r="M536" t="str">
            <v>DURANCE</v>
          </cell>
          <cell r="N536" t="str">
            <v>TG6-7/2</v>
          </cell>
          <cell r="O536" t="str">
            <v>DURANCE A SISTERON 1</v>
          </cell>
          <cell r="P536">
            <v>934546</v>
          </cell>
          <cell r="Q536">
            <v>6350466</v>
          </cell>
          <cell r="R536">
            <v>934536</v>
          </cell>
          <cell r="S536">
            <v>6350533</v>
          </cell>
          <cell r="T536">
            <v>934597</v>
          </cell>
          <cell r="U536">
            <v>6350392</v>
          </cell>
          <cell r="V536">
            <v>934546</v>
          </cell>
          <cell r="W536">
            <v>6350466</v>
          </cell>
          <cell r="X536" t="str">
            <v>oui</v>
          </cell>
          <cell r="Y536" t="str">
            <v>oui</v>
          </cell>
        </row>
        <row r="537">
          <cell r="A537" t="str">
            <v>06154660</v>
          </cell>
          <cell r="B537">
            <v>2015</v>
          </cell>
          <cell r="C537" t="str">
            <v>RMC</v>
          </cell>
          <cell r="E537" t="str">
            <v>RCS</v>
          </cell>
          <cell r="F537" t="str">
            <v>RCS</v>
          </cell>
          <cell r="G537" t="str">
            <v>PROVENCE-ALPES-COTE-D'AZUR</v>
          </cell>
          <cell r="H537" t="str">
            <v>Hautes-Alpes</v>
          </cell>
          <cell r="I537" t="str">
            <v>05</v>
          </cell>
          <cell r="J537" t="str">
            <v>LA ROCHE-DES-ARNAUDS</v>
          </cell>
          <cell r="K537" t="str">
            <v>05123</v>
          </cell>
          <cell r="L537">
            <v>971</v>
          </cell>
          <cell r="M537" t="str">
            <v>PETIT BUECH</v>
          </cell>
          <cell r="N537" t="str">
            <v>GMP7</v>
          </cell>
          <cell r="O537" t="str">
            <v>PETIT BUECH A LA-ROCHE-DES-ARNAUDS</v>
          </cell>
          <cell r="P537">
            <v>936796</v>
          </cell>
          <cell r="Q537">
            <v>6390322</v>
          </cell>
          <cell r="R537">
            <v>935448</v>
          </cell>
          <cell r="S537">
            <v>6389307</v>
          </cell>
          <cell r="T537">
            <v>935240</v>
          </cell>
          <cell r="U537">
            <v>6389201</v>
          </cell>
          <cell r="V537">
            <v>936796</v>
          </cell>
          <cell r="W537">
            <v>6390322</v>
          </cell>
          <cell r="X537" t="str">
            <v>oui</v>
          </cell>
          <cell r="Y537" t="str">
            <v>oui</v>
          </cell>
        </row>
        <row r="538">
          <cell r="A538" t="str">
            <v>06154850</v>
          </cell>
          <cell r="B538">
            <v>2015</v>
          </cell>
          <cell r="C538" t="str">
            <v>RMC</v>
          </cell>
          <cell r="E538" t="str">
            <v>RCS</v>
          </cell>
          <cell r="F538" t="str">
            <v>RCS</v>
          </cell>
          <cell r="G538" t="str">
            <v>PROVENCE-ALPES-COTE-D'AZUR</v>
          </cell>
          <cell r="H538" t="str">
            <v>Hautes-Alpes</v>
          </cell>
          <cell r="I538" t="str">
            <v>05</v>
          </cell>
          <cell r="J538" t="str">
            <v>SERRES</v>
          </cell>
          <cell r="K538" t="str">
            <v>05166</v>
          </cell>
          <cell r="L538">
            <v>676</v>
          </cell>
          <cell r="M538" t="str">
            <v>BUECH</v>
          </cell>
          <cell r="N538" t="str">
            <v>GMP7</v>
          </cell>
          <cell r="O538" t="str">
            <v>BUECH A SERRES 1</v>
          </cell>
          <cell r="P538">
            <v>916065</v>
          </cell>
          <cell r="Q538">
            <v>6375315</v>
          </cell>
          <cell r="R538">
            <v>916065</v>
          </cell>
          <cell r="S538">
            <v>6375315</v>
          </cell>
          <cell r="T538">
            <v>915895</v>
          </cell>
          <cell r="U538">
            <v>6375114</v>
          </cell>
          <cell r="V538">
            <v>916065</v>
          </cell>
          <cell r="W538">
            <v>6375315</v>
          </cell>
          <cell r="X538" t="str">
            <v>oui</v>
          </cell>
          <cell r="Y538" t="str">
            <v>oui</v>
          </cell>
        </row>
        <row r="539">
          <cell r="A539" t="str">
            <v>06155975</v>
          </cell>
          <cell r="B539">
            <v>2015</v>
          </cell>
          <cell r="C539" t="str">
            <v>RMC</v>
          </cell>
          <cell r="E539" t="str">
            <v>RCO</v>
          </cell>
          <cell r="F539" t="str">
            <v>RCO</v>
          </cell>
          <cell r="G539" t="str">
            <v>PROVENCE-ALPES-COTE-D'AZUR</v>
          </cell>
          <cell r="H539" t="str">
            <v>Alpes de Haute Provence</v>
          </cell>
          <cell r="I539" t="str">
            <v>04</v>
          </cell>
          <cell r="J539" t="str">
            <v>GREOUX-LES-BAINS</v>
          </cell>
          <cell r="K539" t="str">
            <v>04094</v>
          </cell>
          <cell r="M539" t="str">
            <v>RUISSEAU NOTRE DAME</v>
          </cell>
          <cell r="N539" t="str">
            <v>TP6</v>
          </cell>
          <cell r="O539" t="str">
            <v>RUISSEAU NOTRE DAME A GREOUX LES BAINS</v>
          </cell>
          <cell r="P539">
            <v>932932</v>
          </cell>
          <cell r="Q539">
            <v>6299716</v>
          </cell>
          <cell r="V539">
            <v>932932</v>
          </cell>
          <cell r="W539">
            <v>6299716</v>
          </cell>
          <cell r="X539" t="str">
            <v>oui</v>
          </cell>
          <cell r="Y539" t="str">
            <v>oui</v>
          </cell>
        </row>
        <row r="540">
          <cell r="A540" t="str">
            <v>06158000</v>
          </cell>
          <cell r="B540">
            <v>2015</v>
          </cell>
          <cell r="C540" t="str">
            <v>RMC</v>
          </cell>
          <cell r="E540" t="str">
            <v>RCSRCO</v>
          </cell>
          <cell r="F540" t="str">
            <v>RCS</v>
          </cell>
          <cell r="G540" t="str">
            <v>PROVENCE-ALPES-COTE-D'AZUR</v>
          </cell>
          <cell r="H540" t="str">
            <v>Alpes de Haute Provence</v>
          </cell>
          <cell r="I540" t="str">
            <v>04</v>
          </cell>
          <cell r="J540" t="str">
            <v>MALLEMOISSON</v>
          </cell>
          <cell r="K540" t="str">
            <v>04110</v>
          </cell>
          <cell r="L540">
            <v>508</v>
          </cell>
          <cell r="M540" t="str">
            <v>BLEONE</v>
          </cell>
          <cell r="N540" t="str">
            <v>GMP7</v>
          </cell>
          <cell r="O540" t="str">
            <v>BLEONE A MALLEMOISSON</v>
          </cell>
          <cell r="P540">
            <v>951758</v>
          </cell>
          <cell r="Q540">
            <v>6331829</v>
          </cell>
          <cell r="R540">
            <v>952176</v>
          </cell>
          <cell r="S540">
            <v>6332277</v>
          </cell>
          <cell r="T540">
            <v>952028</v>
          </cell>
          <cell r="U540">
            <v>6331899</v>
          </cell>
          <cell r="V540">
            <v>951758</v>
          </cell>
          <cell r="W540">
            <v>6331829</v>
          </cell>
          <cell r="X540" t="str">
            <v/>
          </cell>
          <cell r="Y540" t="str">
            <v>oui</v>
          </cell>
        </row>
        <row r="541">
          <cell r="A541" t="str">
            <v>06159000</v>
          </cell>
          <cell r="B541">
            <v>2015</v>
          </cell>
          <cell r="C541" t="str">
            <v>RMC</v>
          </cell>
          <cell r="E541" t="str">
            <v>RCSRCO</v>
          </cell>
          <cell r="F541" t="str">
            <v>RCS</v>
          </cell>
          <cell r="G541" t="str">
            <v>PROVENCE-ALPES-COTE-D'AZUR</v>
          </cell>
          <cell r="H541" t="str">
            <v>Alpes de Haute Provence</v>
          </cell>
          <cell r="I541" t="str">
            <v>04</v>
          </cell>
          <cell r="J541" t="str">
            <v>LES MEES</v>
          </cell>
          <cell r="K541" t="str">
            <v>04116</v>
          </cell>
          <cell r="L541">
            <v>393</v>
          </cell>
          <cell r="M541" t="str">
            <v>DURANCE</v>
          </cell>
          <cell r="N541" t="str">
            <v>TG6-7/2</v>
          </cell>
          <cell r="O541" t="str">
            <v>DURANCE A LES-MEES</v>
          </cell>
          <cell r="P541">
            <v>937861</v>
          </cell>
          <cell r="Q541">
            <v>6331063</v>
          </cell>
          <cell r="R541">
            <v>937861</v>
          </cell>
          <cell r="S541">
            <v>6331063</v>
          </cell>
          <cell r="T541">
            <v>937568</v>
          </cell>
          <cell r="U541">
            <v>6330806</v>
          </cell>
          <cell r="V541">
            <v>937861</v>
          </cell>
          <cell r="W541">
            <v>6331063</v>
          </cell>
          <cell r="X541" t="str">
            <v>oui</v>
          </cell>
          <cell r="Y541" t="str">
            <v>oui</v>
          </cell>
        </row>
        <row r="542">
          <cell r="A542" t="str">
            <v>06159390</v>
          </cell>
          <cell r="B542">
            <v>2015</v>
          </cell>
          <cell r="C542" t="str">
            <v>RMC</v>
          </cell>
          <cell r="E542" t="str">
            <v>RCS</v>
          </cell>
          <cell r="F542" t="str">
            <v>RCS</v>
          </cell>
          <cell r="G542" t="str">
            <v>PROVENCE-ALPES-COTE-D'AZUR</v>
          </cell>
          <cell r="H542" t="str">
            <v>Alpes de Haute Provence</v>
          </cell>
          <cell r="I542" t="str">
            <v>04</v>
          </cell>
          <cell r="J542" t="str">
            <v>VALENSOLE</v>
          </cell>
          <cell r="K542" t="str">
            <v>04230</v>
          </cell>
          <cell r="L542">
            <v>337</v>
          </cell>
          <cell r="M542" t="str">
            <v>ASSE</v>
          </cell>
          <cell r="N542" t="str">
            <v>GM6/2-7</v>
          </cell>
          <cell r="O542" t="str">
            <v>ASSE A ORAISON</v>
          </cell>
          <cell r="P542">
            <v>933788</v>
          </cell>
          <cell r="Q542">
            <v>6313160</v>
          </cell>
          <cell r="R542">
            <v>933982</v>
          </cell>
          <cell r="S542">
            <v>6313179</v>
          </cell>
          <cell r="T542">
            <v>933583</v>
          </cell>
          <cell r="U542">
            <v>6313200</v>
          </cell>
          <cell r="V542">
            <v>933788</v>
          </cell>
          <cell r="W542">
            <v>6313160</v>
          </cell>
          <cell r="X542" t="str">
            <v>oui</v>
          </cell>
          <cell r="Y542" t="str">
            <v>oui</v>
          </cell>
        </row>
        <row r="543">
          <cell r="A543" t="str">
            <v>06159800</v>
          </cell>
          <cell r="B543">
            <v>2015</v>
          </cell>
          <cell r="C543" t="str">
            <v>RMC</v>
          </cell>
          <cell r="E543" t="str">
            <v>RCSRCO</v>
          </cell>
          <cell r="F543" t="str">
            <v>RCS</v>
          </cell>
          <cell r="G543" t="str">
            <v>PROVENCE-ALPES-COTE-D'AZUR</v>
          </cell>
          <cell r="H543" t="str">
            <v>Alpes de Haute Provence</v>
          </cell>
          <cell r="I543" t="str">
            <v>04</v>
          </cell>
          <cell r="J543" t="str">
            <v>SAINTE-TULLE</v>
          </cell>
          <cell r="K543" t="str">
            <v>04197</v>
          </cell>
          <cell r="L543">
            <v>271</v>
          </cell>
          <cell r="M543" t="str">
            <v>DURANCE</v>
          </cell>
          <cell r="N543" t="str">
            <v>TG6-7/2</v>
          </cell>
          <cell r="O543" t="str">
            <v>DURANCE A VINON-SUR-VERDON</v>
          </cell>
          <cell r="P543">
            <v>924591</v>
          </cell>
          <cell r="Q543">
            <v>6300257</v>
          </cell>
          <cell r="R543">
            <v>924588</v>
          </cell>
          <cell r="S543">
            <v>6300444</v>
          </cell>
          <cell r="T543">
            <v>924458</v>
          </cell>
          <cell r="U543">
            <v>6299454</v>
          </cell>
          <cell r="V543">
            <v>924591</v>
          </cell>
          <cell r="W543">
            <v>6300257</v>
          </cell>
          <cell r="X543" t="str">
            <v>oui</v>
          </cell>
          <cell r="Y543" t="str">
            <v>oui</v>
          </cell>
        </row>
        <row r="544">
          <cell r="A544" t="str">
            <v>06159900</v>
          </cell>
          <cell r="B544">
            <v>2015</v>
          </cell>
          <cell r="C544" t="str">
            <v>RMC</v>
          </cell>
          <cell r="E544" t="str">
            <v>RCS</v>
          </cell>
          <cell r="F544" t="str">
            <v>RCS</v>
          </cell>
          <cell r="G544" t="str">
            <v>PROVENCE-ALPES-COTE-D'AZUR</v>
          </cell>
          <cell r="H544" t="str">
            <v>Alpes de Haute Provence</v>
          </cell>
          <cell r="I544" t="str">
            <v>04</v>
          </cell>
          <cell r="J544" t="str">
            <v>SAINT-ANDRE-LES-ALPES</v>
          </cell>
          <cell r="K544" t="str">
            <v>04173</v>
          </cell>
          <cell r="L544">
            <v>886</v>
          </cell>
          <cell r="M544" t="str">
            <v>VERDON</v>
          </cell>
          <cell r="N544" t="str">
            <v>GMP7</v>
          </cell>
          <cell r="O544" t="str">
            <v>VERDON A ST-ANDRE-LES-ALPES</v>
          </cell>
          <cell r="P544">
            <v>981954</v>
          </cell>
          <cell r="Q544">
            <v>6324637</v>
          </cell>
          <cell r="R544">
            <v>981954</v>
          </cell>
          <cell r="S544">
            <v>6324637</v>
          </cell>
          <cell r="T544">
            <v>981954</v>
          </cell>
          <cell r="U544">
            <v>6324272</v>
          </cell>
          <cell r="V544">
            <v>981954</v>
          </cell>
          <cell r="W544">
            <v>6324637</v>
          </cell>
          <cell r="X544" t="str">
            <v>oui</v>
          </cell>
          <cell r="Y544" t="str">
            <v>oui</v>
          </cell>
        </row>
        <row r="545">
          <cell r="A545" t="str">
            <v>06159930</v>
          </cell>
          <cell r="B545">
            <v>2015</v>
          </cell>
          <cell r="C545" t="str">
            <v>RMC</v>
          </cell>
          <cell r="E545" t="str">
            <v>RCSRCO</v>
          </cell>
          <cell r="F545" t="str">
            <v>RCS</v>
          </cell>
          <cell r="G545" t="str">
            <v>PROVENCE-ALPES-COTE-D'AZUR</v>
          </cell>
          <cell r="H545" t="str">
            <v>Alpes de Haute Provence</v>
          </cell>
          <cell r="I545" t="str">
            <v>04</v>
          </cell>
          <cell r="J545" t="str">
            <v>COLMARS</v>
          </cell>
          <cell r="K545" t="str">
            <v>04061</v>
          </cell>
          <cell r="L545">
            <v>1214</v>
          </cell>
          <cell r="M545" t="str">
            <v>VERDON</v>
          </cell>
          <cell r="N545" t="str">
            <v>TP2</v>
          </cell>
          <cell r="O545" t="str">
            <v>VERDON A COLMARS</v>
          </cell>
          <cell r="P545">
            <v>989187</v>
          </cell>
          <cell r="Q545">
            <v>6348310</v>
          </cell>
          <cell r="R545">
            <v>989175</v>
          </cell>
          <cell r="S545">
            <v>6348272</v>
          </cell>
          <cell r="T545">
            <v>989134</v>
          </cell>
          <cell r="U545">
            <v>6348067</v>
          </cell>
          <cell r="V545">
            <v>989187</v>
          </cell>
          <cell r="W545">
            <v>6348310</v>
          </cell>
          <cell r="X545" t="str">
            <v>oui</v>
          </cell>
          <cell r="Y545" t="str">
            <v>oui</v>
          </cell>
        </row>
        <row r="546">
          <cell r="A546" t="str">
            <v>06160500</v>
          </cell>
          <cell r="B546">
            <v>2015</v>
          </cell>
          <cell r="C546" t="str">
            <v>RMC</v>
          </cell>
          <cell r="E546" t="str">
            <v>RCS</v>
          </cell>
          <cell r="F546" t="str">
            <v>RCS</v>
          </cell>
          <cell r="G546" t="str">
            <v>PROVENCE-ALPES-COTE-D'AZUR</v>
          </cell>
          <cell r="H546" t="str">
            <v>Alpes de Haute Provence</v>
          </cell>
          <cell r="I546" t="str">
            <v>04</v>
          </cell>
          <cell r="J546" t="str">
            <v>ROUGON</v>
          </cell>
          <cell r="K546" t="str">
            <v>04171</v>
          </cell>
          <cell r="L546">
            <v>648</v>
          </cell>
          <cell r="M546" t="str">
            <v>VERDON</v>
          </cell>
          <cell r="N546" t="str">
            <v>GMP7</v>
          </cell>
          <cell r="O546" t="str">
            <v>VERDON A CASTELLANE 2</v>
          </cell>
          <cell r="P546">
            <v>976737</v>
          </cell>
          <cell r="Q546">
            <v>6305501</v>
          </cell>
          <cell r="R546">
            <v>976710</v>
          </cell>
          <cell r="S546">
            <v>6306584</v>
          </cell>
          <cell r="T546">
            <v>976657</v>
          </cell>
          <cell r="U546">
            <v>6306437</v>
          </cell>
          <cell r="V546">
            <v>976737</v>
          </cell>
          <cell r="W546">
            <v>6305501</v>
          </cell>
          <cell r="X546" t="str">
            <v>oui</v>
          </cell>
          <cell r="Y546" t="str">
            <v>oui</v>
          </cell>
        </row>
        <row r="547">
          <cell r="A547" t="str">
            <v>06161400</v>
          </cell>
          <cell r="B547">
            <v>2015</v>
          </cell>
          <cell r="C547" t="str">
            <v>RMC</v>
          </cell>
          <cell r="E547" t="str">
            <v>RCSRCO</v>
          </cell>
          <cell r="F547" t="str">
            <v>RCS</v>
          </cell>
          <cell r="G547" t="str">
            <v>PROVENCE-ALPES-COTE-D'AZUR</v>
          </cell>
          <cell r="H547" t="str">
            <v>Alpes de Haute Provence</v>
          </cell>
          <cell r="I547" t="str">
            <v>04</v>
          </cell>
          <cell r="J547" t="str">
            <v>SAINT-MARTIN-DE-BROMES</v>
          </cell>
          <cell r="K547" t="str">
            <v>04189</v>
          </cell>
          <cell r="L547">
            <v>357</v>
          </cell>
          <cell r="M547" t="str">
            <v>COLOSTRE</v>
          </cell>
          <cell r="N547" t="str">
            <v>TP6</v>
          </cell>
          <cell r="O547" t="str">
            <v>COLOSTRE A ST-MARTIN-DE-BROME</v>
          </cell>
          <cell r="P547">
            <v>937809</v>
          </cell>
          <cell r="Q547">
            <v>6301408</v>
          </cell>
          <cell r="R547">
            <v>937974</v>
          </cell>
          <cell r="S547">
            <v>6301583</v>
          </cell>
          <cell r="T547">
            <v>937865</v>
          </cell>
          <cell r="U547">
            <v>6301426</v>
          </cell>
          <cell r="V547">
            <v>937809</v>
          </cell>
          <cell r="W547">
            <v>6301408</v>
          </cell>
          <cell r="X547" t="str">
            <v>oui</v>
          </cell>
          <cell r="Y547" t="str">
            <v>oui</v>
          </cell>
        </row>
        <row r="548">
          <cell r="A548" t="str">
            <v>06163900</v>
          </cell>
          <cell r="B548">
            <v>2015</v>
          </cell>
          <cell r="C548" t="str">
            <v>RMC</v>
          </cell>
          <cell r="E548" t="str">
            <v>RCS</v>
          </cell>
          <cell r="F548" t="str">
            <v>RCS</v>
          </cell>
          <cell r="G548" t="str">
            <v>PROVENCE-ALPES-COTE-D'AZUR</v>
          </cell>
          <cell r="H548" t="str">
            <v>Alpes de Haute Provence</v>
          </cell>
          <cell r="I548" t="str">
            <v>04</v>
          </cell>
          <cell r="J548" t="str">
            <v>CERESTE</v>
          </cell>
          <cell r="K548" t="str">
            <v>04045</v>
          </cell>
          <cell r="L548">
            <v>339</v>
          </cell>
          <cell r="M548" t="str">
            <v>COULON</v>
          </cell>
          <cell r="N548" t="str">
            <v>MP6</v>
          </cell>
          <cell r="O548" t="str">
            <v>CALAVON A CERESTE 2</v>
          </cell>
          <cell r="P548">
            <v>906869</v>
          </cell>
          <cell r="Q548">
            <v>6310559</v>
          </cell>
          <cell r="R548">
            <v>906869</v>
          </cell>
          <cell r="S548">
            <v>6310559</v>
          </cell>
          <cell r="T548">
            <v>906831</v>
          </cell>
          <cell r="U548">
            <v>6310435</v>
          </cell>
          <cell r="V548">
            <v>906869</v>
          </cell>
          <cell r="W548">
            <v>6310559</v>
          </cell>
          <cell r="X548" t="str">
            <v>oui</v>
          </cell>
          <cell r="Y548" t="str">
            <v>oui</v>
          </cell>
        </row>
        <row r="549">
          <cell r="A549" t="str">
            <v>06208900</v>
          </cell>
          <cell r="B549">
            <v>2015</v>
          </cell>
          <cell r="C549" t="str">
            <v>RMC</v>
          </cell>
          <cell r="E549" t="str">
            <v>RCSRCO</v>
          </cell>
          <cell r="F549" t="str">
            <v>RCS</v>
          </cell>
          <cell r="G549" t="str">
            <v>PROVENCE-ALPES-COTE-D'AZUR</v>
          </cell>
          <cell r="H549" t="str">
            <v>Alpes Maritimes</v>
          </cell>
          <cell r="I549" t="str">
            <v>06</v>
          </cell>
          <cell r="J549" t="str">
            <v>PEGOMAS</v>
          </cell>
          <cell r="K549" t="str">
            <v>06090</v>
          </cell>
          <cell r="L549">
            <v>17</v>
          </cell>
          <cell r="M549" t="str">
            <v>MOURACHONNE</v>
          </cell>
          <cell r="N549" t="str">
            <v>TP6</v>
          </cell>
          <cell r="O549" t="str">
            <v>MOURACHONNE A PEGOMAS</v>
          </cell>
          <cell r="P549">
            <v>1017328</v>
          </cell>
          <cell r="Q549">
            <v>6285060</v>
          </cell>
          <cell r="R549">
            <v>1017353</v>
          </cell>
          <cell r="S549">
            <v>6285105</v>
          </cell>
          <cell r="T549">
            <v>1017300</v>
          </cell>
          <cell r="U549">
            <v>6285003</v>
          </cell>
          <cell r="V549">
            <v>1017328</v>
          </cell>
          <cell r="W549">
            <v>6285060</v>
          </cell>
          <cell r="X549" t="str">
            <v/>
          </cell>
          <cell r="Y549" t="str">
            <v>oui</v>
          </cell>
        </row>
        <row r="550">
          <cell r="A550" t="str">
            <v>06209970</v>
          </cell>
          <cell r="B550">
            <v>2015</v>
          </cell>
          <cell r="C550" t="str">
            <v>RMC</v>
          </cell>
          <cell r="E550" t="str">
            <v>RCSRCO</v>
          </cell>
          <cell r="F550" t="str">
            <v>RCS</v>
          </cell>
          <cell r="G550" t="str">
            <v>PROVENCE-ALPES-COTE-D'AZUR</v>
          </cell>
          <cell r="H550" t="str">
            <v>Alpes Maritimes</v>
          </cell>
          <cell r="I550" t="str">
            <v>06</v>
          </cell>
          <cell r="J550" t="str">
            <v>BIOT</v>
          </cell>
          <cell r="K550" t="str">
            <v>06018</v>
          </cell>
          <cell r="L550">
            <v>15</v>
          </cell>
          <cell r="M550" t="str">
            <v>BRAGUE</v>
          </cell>
          <cell r="N550" t="str">
            <v>TP6</v>
          </cell>
          <cell r="O550" t="str">
            <v>BRAGUE A BIOT 3</v>
          </cell>
          <cell r="P550">
            <v>1030864</v>
          </cell>
          <cell r="Q550">
            <v>6288950</v>
          </cell>
          <cell r="R550">
            <v>1030864</v>
          </cell>
          <cell r="S550">
            <v>6288950</v>
          </cell>
          <cell r="T550">
            <v>1030992</v>
          </cell>
          <cell r="U550">
            <v>6288783</v>
          </cell>
          <cell r="V550">
            <v>1030864</v>
          </cell>
          <cell r="W550">
            <v>6288950</v>
          </cell>
          <cell r="X550" t="str">
            <v>oui</v>
          </cell>
          <cell r="Y550" t="str">
            <v>oui</v>
          </cell>
        </row>
        <row r="551">
          <cell r="A551" t="str">
            <v>06210850</v>
          </cell>
          <cell r="B551">
            <v>2015</v>
          </cell>
          <cell r="C551" t="str">
            <v>RMC</v>
          </cell>
          <cell r="E551" t="str">
            <v>RCS</v>
          </cell>
          <cell r="F551" t="str">
            <v>RCS</v>
          </cell>
          <cell r="G551" t="str">
            <v>PROVENCE-ALPES-COTE-D'AZUR</v>
          </cell>
          <cell r="H551" t="str">
            <v>Alpes Maritimes</v>
          </cell>
          <cell r="I551" t="str">
            <v>06</v>
          </cell>
          <cell r="J551" t="str">
            <v>TOURNEFORT</v>
          </cell>
          <cell r="K551" t="str">
            <v>06146</v>
          </cell>
          <cell r="L551">
            <v>216</v>
          </cell>
          <cell r="M551" t="str">
            <v>TINEE</v>
          </cell>
          <cell r="N551" t="str">
            <v>MP2</v>
          </cell>
          <cell r="O551" t="str">
            <v>TINEE A TOURNEFORT 1</v>
          </cell>
          <cell r="P551">
            <v>1035042</v>
          </cell>
          <cell r="Q551">
            <v>6323822</v>
          </cell>
          <cell r="R551">
            <v>1035042</v>
          </cell>
          <cell r="S551">
            <v>6323822</v>
          </cell>
          <cell r="T551">
            <v>1035122</v>
          </cell>
          <cell r="U551">
            <v>6323684</v>
          </cell>
          <cell r="V551">
            <v>1035042</v>
          </cell>
          <cell r="W551">
            <v>6323822</v>
          </cell>
          <cell r="X551" t="str">
            <v>oui</v>
          </cell>
          <cell r="Y551" t="str">
            <v>oui</v>
          </cell>
        </row>
        <row r="552">
          <cell r="A552" t="str">
            <v>06211700</v>
          </cell>
          <cell r="B552">
            <v>2015</v>
          </cell>
          <cell r="C552" t="str">
            <v>RMC</v>
          </cell>
          <cell r="E552" t="str">
            <v>RCS</v>
          </cell>
          <cell r="F552" t="str">
            <v>RCS</v>
          </cell>
          <cell r="G552" t="str">
            <v>PROVENCE-ALPES-COTE-D'AZUR</v>
          </cell>
          <cell r="H552" t="str">
            <v>Alpes Maritimes</v>
          </cell>
          <cell r="I552" t="str">
            <v>06</v>
          </cell>
          <cell r="J552" t="str">
            <v>ROQUEBILLIERE</v>
          </cell>
          <cell r="K552" t="str">
            <v>06103</v>
          </cell>
          <cell r="L552">
            <v>692</v>
          </cell>
          <cell r="M552" t="str">
            <v>VESUBIE</v>
          </cell>
          <cell r="N552" t="str">
            <v>TP2</v>
          </cell>
          <cell r="O552" t="str">
            <v>VESUBIE A ROQUEBILLIERE 1</v>
          </cell>
          <cell r="P552">
            <v>1044057</v>
          </cell>
          <cell r="Q552">
            <v>6335563</v>
          </cell>
          <cell r="R552">
            <v>1044057</v>
          </cell>
          <cell r="S552">
            <v>6335563</v>
          </cell>
          <cell r="T552">
            <v>1044162</v>
          </cell>
          <cell r="U552">
            <v>6335471</v>
          </cell>
          <cell r="V552">
            <v>1044057</v>
          </cell>
          <cell r="W552">
            <v>6335563</v>
          </cell>
          <cell r="X552" t="str">
            <v>oui</v>
          </cell>
          <cell r="Y552" t="str">
            <v>oui</v>
          </cell>
        </row>
        <row r="553">
          <cell r="A553" t="str">
            <v>06212100</v>
          </cell>
          <cell r="B553">
            <v>2015</v>
          </cell>
          <cell r="C553" t="str">
            <v>RMC</v>
          </cell>
          <cell r="E553" t="str">
            <v>RCS</v>
          </cell>
          <cell r="F553" t="str">
            <v>RCS</v>
          </cell>
          <cell r="G553" t="str">
            <v>PROVENCE-ALPES-COTE-D'AZUR</v>
          </cell>
          <cell r="H553" t="str">
            <v>Alpes Maritimes</v>
          </cell>
          <cell r="I553" t="str">
            <v>06</v>
          </cell>
          <cell r="J553" t="str">
            <v>UTELLE</v>
          </cell>
          <cell r="K553" t="str">
            <v>06151</v>
          </cell>
          <cell r="L553">
            <v>152</v>
          </cell>
          <cell r="M553" t="str">
            <v>VESUBIE</v>
          </cell>
          <cell r="N553" t="str">
            <v>GM7/2</v>
          </cell>
          <cell r="O553" t="str">
            <v>VESUBIE A UTELLE 4</v>
          </cell>
          <cell r="P553">
            <v>1038024</v>
          </cell>
          <cell r="Q553">
            <v>6315877</v>
          </cell>
          <cell r="R553">
            <v>1038045</v>
          </cell>
          <cell r="S553">
            <v>6315872</v>
          </cell>
          <cell r="T553">
            <v>1037878</v>
          </cell>
          <cell r="U553">
            <v>6315913</v>
          </cell>
          <cell r="V553">
            <v>1038024</v>
          </cell>
          <cell r="W553">
            <v>6315877</v>
          </cell>
          <cell r="X553" t="str">
            <v>oui</v>
          </cell>
          <cell r="Y553" t="str">
            <v>oui</v>
          </cell>
        </row>
        <row r="554">
          <cell r="A554" t="str">
            <v>06212600</v>
          </cell>
          <cell r="B554">
            <v>2015</v>
          </cell>
          <cell r="C554" t="str">
            <v>RMC</v>
          </cell>
          <cell r="E554" t="str">
            <v>REFRCS</v>
          </cell>
          <cell r="F554" t="str">
            <v>REF</v>
          </cell>
          <cell r="G554" t="str">
            <v>PROVENCE-ALPES-COTE-D'AZUR</v>
          </cell>
          <cell r="H554" t="str">
            <v>Alpes Maritimes</v>
          </cell>
          <cell r="I554" t="str">
            <v>06</v>
          </cell>
          <cell r="J554" t="str">
            <v>GILETTE</v>
          </cell>
          <cell r="K554" t="str">
            <v>06066</v>
          </cell>
          <cell r="L554">
            <v>141</v>
          </cell>
          <cell r="M554" t="str">
            <v>ESTERON</v>
          </cell>
          <cell r="N554" t="str">
            <v>TP7</v>
          </cell>
          <cell r="O554" t="str">
            <v>ESTERON A GILETTE - LA CLAVE</v>
          </cell>
          <cell r="P554">
            <v>1033286</v>
          </cell>
          <cell r="Q554">
            <v>6314033</v>
          </cell>
          <cell r="R554">
            <v>1033215</v>
          </cell>
          <cell r="S554">
            <v>6313980</v>
          </cell>
          <cell r="T554">
            <v>1033440</v>
          </cell>
          <cell r="U554">
            <v>6314130</v>
          </cell>
          <cell r="V554">
            <v>1033286</v>
          </cell>
          <cell r="W554">
            <v>6314033</v>
          </cell>
          <cell r="X554" t="str">
            <v/>
          </cell>
          <cell r="Y554" t="str">
            <v>oui</v>
          </cell>
        </row>
        <row r="555">
          <cell r="A555" t="str">
            <v>06213000</v>
          </cell>
          <cell r="B555">
            <v>2015</v>
          </cell>
          <cell r="C555" t="str">
            <v>RMC</v>
          </cell>
          <cell r="E555" t="str">
            <v>RCS</v>
          </cell>
          <cell r="F555" t="str">
            <v>RCS</v>
          </cell>
          <cell r="G555" t="str">
            <v>PROVENCE-ALPES-COTE-D'AZUR</v>
          </cell>
          <cell r="H555" t="str">
            <v>Alpes Maritimes</v>
          </cell>
          <cell r="I555" t="str">
            <v>06</v>
          </cell>
          <cell r="J555" t="str">
            <v>SAINT-LAURENT-DU-VAR</v>
          </cell>
          <cell r="K555" t="str">
            <v>06123</v>
          </cell>
          <cell r="L555">
            <v>9</v>
          </cell>
          <cell r="M555" t="str">
            <v>VAR</v>
          </cell>
          <cell r="N555" t="str">
            <v>GM6/2-7</v>
          </cell>
          <cell r="O555" t="str">
            <v>VAR A NICE</v>
          </cell>
          <cell r="P555">
            <v>1038365</v>
          </cell>
          <cell r="Q555">
            <v>6294457</v>
          </cell>
          <cell r="R555">
            <v>1038357</v>
          </cell>
          <cell r="S555">
            <v>6294429</v>
          </cell>
          <cell r="T555">
            <v>1038620</v>
          </cell>
          <cell r="U555">
            <v>6294056</v>
          </cell>
          <cell r="V555">
            <v>1038365</v>
          </cell>
          <cell r="W555">
            <v>6294457</v>
          </cell>
          <cell r="X555" t="str">
            <v/>
          </cell>
          <cell r="Y555" t="str">
            <v>oui</v>
          </cell>
        </row>
        <row r="556">
          <cell r="A556" t="str">
            <v>06262450</v>
          </cell>
          <cell r="B556">
            <v>2015</v>
          </cell>
          <cell r="C556" t="str">
            <v>RMC</v>
          </cell>
          <cell r="E556" t="str">
            <v>RCO</v>
          </cell>
          <cell r="F556" t="str">
            <v>RCO</v>
          </cell>
          <cell r="G556" t="str">
            <v>BOURGOGNE</v>
          </cell>
          <cell r="H556" t="str">
            <v>Côte-d'Or</v>
          </cell>
          <cell r="I556" t="str">
            <v>21</v>
          </cell>
          <cell r="J556" t="str">
            <v>FRANXAULT</v>
          </cell>
          <cell r="K556" t="str">
            <v>21285</v>
          </cell>
          <cell r="L556">
            <v>181</v>
          </cell>
          <cell r="M556" t="str">
            <v>AUSSON</v>
          </cell>
          <cell r="N556" t="str">
            <v>TP15</v>
          </cell>
          <cell r="O556" t="str">
            <v>AUSSON A FRANXAULT</v>
          </cell>
          <cell r="P556">
            <v>873506</v>
          </cell>
          <cell r="Q556">
            <v>6664197</v>
          </cell>
          <cell r="R556">
            <v>873506</v>
          </cell>
          <cell r="S556">
            <v>6664197</v>
          </cell>
          <cell r="T556">
            <v>873421</v>
          </cell>
          <cell r="U556">
            <v>6664255</v>
          </cell>
          <cell r="V556">
            <v>873506</v>
          </cell>
          <cell r="W556">
            <v>6664197</v>
          </cell>
          <cell r="X556" t="str">
            <v>oui</v>
          </cell>
          <cell r="Y556" t="str">
            <v/>
          </cell>
        </row>
        <row r="557">
          <cell r="A557" t="str">
            <v>06300046</v>
          </cell>
          <cell r="B557">
            <v>2015</v>
          </cell>
          <cell r="C557" t="str">
            <v>RMC</v>
          </cell>
          <cell r="E557" t="str">
            <v>RCS</v>
          </cell>
          <cell r="F557" t="str">
            <v>RCS</v>
          </cell>
          <cell r="G557" t="str">
            <v>RHONE-ALPES</v>
          </cell>
          <cell r="H557" t="str">
            <v>Drôme</v>
          </cell>
          <cell r="I557" t="str">
            <v>26</v>
          </cell>
          <cell r="J557" t="str">
            <v>PONT-DE-BARRET</v>
          </cell>
          <cell r="K557" t="str">
            <v>26249</v>
          </cell>
          <cell r="L557">
            <v>222</v>
          </cell>
          <cell r="M557" t="str">
            <v>ROUBION</v>
          </cell>
          <cell r="N557" t="str">
            <v>TP7</v>
          </cell>
          <cell r="O557" t="str">
            <v>ROUBION A PONT-DE-BARRET</v>
          </cell>
          <cell r="P557">
            <v>857860</v>
          </cell>
          <cell r="Q557">
            <v>6391079</v>
          </cell>
          <cell r="R557" t="str">
            <v>858109</v>
          </cell>
          <cell r="S557" t="str">
            <v>6390980</v>
          </cell>
          <cell r="T557" t="str">
            <v>857936</v>
          </cell>
          <cell r="U557" t="str">
            <v>6391074</v>
          </cell>
          <cell r="X557" t="str">
            <v>oui</v>
          </cell>
          <cell r="Y557" t="str">
            <v>oui</v>
          </cell>
        </row>
        <row r="558">
          <cell r="A558" t="str">
            <v>06300113</v>
          </cell>
          <cell r="B558">
            <v>2015</v>
          </cell>
          <cell r="C558" t="str">
            <v>RMC</v>
          </cell>
          <cell r="E558" t="str">
            <v>RCO</v>
          </cell>
          <cell r="F558" t="str">
            <v>RCO</v>
          </cell>
          <cell r="G558" t="str">
            <v>BOURGOGNE</v>
          </cell>
          <cell r="H558" t="str">
            <v>Saône-et-Loire</v>
          </cell>
          <cell r="I558" t="str">
            <v>71</v>
          </cell>
          <cell r="J558" t="str">
            <v>DAVAYE</v>
          </cell>
          <cell r="K558" t="str">
            <v>71169</v>
          </cell>
          <cell r="L558">
            <v>190</v>
          </cell>
          <cell r="M558" t="str">
            <v>DENANTE</v>
          </cell>
          <cell r="N558" t="str">
            <v>TP10</v>
          </cell>
          <cell r="O558" t="str">
            <v>DENANTE A DAVAYE</v>
          </cell>
          <cell r="P558">
            <v>835592</v>
          </cell>
          <cell r="Q558">
            <v>6579336</v>
          </cell>
          <cell r="R558">
            <v>835589</v>
          </cell>
          <cell r="S558">
            <v>6579336</v>
          </cell>
          <cell r="T558">
            <v>835619</v>
          </cell>
          <cell r="U558">
            <v>6579351</v>
          </cell>
          <cell r="V558">
            <v>835592</v>
          </cell>
          <cell r="W558">
            <v>6579336</v>
          </cell>
          <cell r="X558" t="str">
            <v>oui</v>
          </cell>
          <cell r="Y558" t="str">
            <v>oui</v>
          </cell>
        </row>
        <row r="559">
          <cell r="A559" t="str">
            <v>06410400</v>
          </cell>
          <cell r="B559">
            <v>2015</v>
          </cell>
          <cell r="C559" t="str">
            <v>RMC</v>
          </cell>
          <cell r="E559" t="str">
            <v>RCO</v>
          </cell>
          <cell r="F559" t="str">
            <v>RCO</v>
          </cell>
          <cell r="G559" t="str">
            <v>RHONE-ALPES</v>
          </cell>
          <cell r="H559" t="str">
            <v>Ardèche</v>
          </cell>
          <cell r="I559" t="str">
            <v>07</v>
          </cell>
          <cell r="J559" t="str">
            <v>MEYSSE</v>
          </cell>
          <cell r="K559" t="str">
            <v>07157</v>
          </cell>
          <cell r="L559">
            <v>84</v>
          </cell>
          <cell r="M559" t="str">
            <v>LAVEZON</v>
          </cell>
          <cell r="N559" t="str">
            <v>TP6</v>
          </cell>
          <cell r="O559" t="str">
            <v>LAVEZON A MEYSSE</v>
          </cell>
          <cell r="P559">
            <v>836404</v>
          </cell>
          <cell r="Q559">
            <v>6391548</v>
          </cell>
          <cell r="R559" t="str">
            <v>834942</v>
          </cell>
          <cell r="S559" t="str">
            <v>6392427</v>
          </cell>
          <cell r="T559" t="str">
            <v>835148</v>
          </cell>
          <cell r="U559" t="str">
            <v>6392349</v>
          </cell>
          <cell r="X559" t="str">
            <v>oui</v>
          </cell>
          <cell r="Y559" t="str">
            <v>oui</v>
          </cell>
        </row>
        <row r="560">
          <cell r="A560" t="str">
            <v>06440445</v>
          </cell>
          <cell r="B560">
            <v>2015</v>
          </cell>
          <cell r="C560" t="str">
            <v>RMC</v>
          </cell>
          <cell r="E560" t="str">
            <v>RCSRCO</v>
          </cell>
          <cell r="F560" t="str">
            <v>RCS</v>
          </cell>
          <cell r="G560" t="str">
            <v>FRANCHE-COMTE</v>
          </cell>
          <cell r="H560" t="str">
            <v>Haute Saône</v>
          </cell>
          <cell r="I560" t="str">
            <v>70</v>
          </cell>
          <cell r="J560" t="str">
            <v>BUSSIERES</v>
          </cell>
          <cell r="K560" t="str">
            <v>70107</v>
          </cell>
          <cell r="L560">
            <v>215</v>
          </cell>
          <cell r="M560" t="str">
            <v>OGNON</v>
          </cell>
          <cell r="N560" t="str">
            <v>G10</v>
          </cell>
          <cell r="O560" t="str">
            <v>OGNON A BUSSIERES</v>
          </cell>
          <cell r="P560">
            <v>923583</v>
          </cell>
          <cell r="Q560">
            <v>6697238</v>
          </cell>
          <cell r="R560">
            <v>923583</v>
          </cell>
          <cell r="S560">
            <v>6697238</v>
          </cell>
          <cell r="T560">
            <v>923503</v>
          </cell>
          <cell r="U560">
            <v>6697592</v>
          </cell>
          <cell r="V560">
            <v>923583</v>
          </cell>
          <cell r="W560">
            <v>6697238</v>
          </cell>
          <cell r="X560" t="str">
            <v>oui</v>
          </cell>
          <cell r="Y560" t="str">
            <v/>
          </cell>
        </row>
        <row r="561">
          <cell r="A561" t="str">
            <v>06455050</v>
          </cell>
          <cell r="B561">
            <v>2015</v>
          </cell>
          <cell r="C561" t="str">
            <v>RMC</v>
          </cell>
          <cell r="E561" t="str">
            <v>RCO</v>
          </cell>
          <cell r="F561" t="str">
            <v>RCO</v>
          </cell>
          <cell r="G561" t="str">
            <v>BOURGOGNE</v>
          </cell>
          <cell r="H561" t="str">
            <v>Saône-et-Loire</v>
          </cell>
          <cell r="I561" t="str">
            <v>71</v>
          </cell>
          <cell r="J561" t="str">
            <v>VILLEGAUDIN</v>
          </cell>
          <cell r="K561" t="str">
            <v>71577</v>
          </cell>
          <cell r="L561">
            <v>188</v>
          </cell>
          <cell r="M561" t="str">
            <v>RUISSEAU LA COSNE</v>
          </cell>
          <cell r="N561" t="str">
            <v>TP15</v>
          </cell>
          <cell r="O561" t="str">
            <v>COSNE A VILLEGAUDIN</v>
          </cell>
          <cell r="P561">
            <v>859504</v>
          </cell>
          <cell r="Q561">
            <v>6636785</v>
          </cell>
          <cell r="V561">
            <v>859504</v>
          </cell>
          <cell r="W561">
            <v>6636785</v>
          </cell>
          <cell r="X561" t="str">
            <v>oui</v>
          </cell>
          <cell r="Y561" t="str">
            <v/>
          </cell>
        </row>
        <row r="562">
          <cell r="A562" t="str">
            <v>06474920</v>
          </cell>
          <cell r="B562">
            <v>2015</v>
          </cell>
          <cell r="C562" t="str">
            <v>RMC</v>
          </cell>
          <cell r="E562" t="str">
            <v>RCSRCO</v>
          </cell>
          <cell r="F562" t="str">
            <v>RCS</v>
          </cell>
          <cell r="G562" t="str">
            <v>BOURGOGNE</v>
          </cell>
          <cell r="H562" t="str">
            <v>Saône-et-Loire</v>
          </cell>
          <cell r="I562" t="str">
            <v>71</v>
          </cell>
          <cell r="J562" t="str">
            <v>POURLANS</v>
          </cell>
          <cell r="K562" t="str">
            <v>71357</v>
          </cell>
          <cell r="L562">
            <v>181</v>
          </cell>
          <cell r="M562" t="str">
            <v>SABLONNE</v>
          </cell>
          <cell r="N562" t="str">
            <v>TP15</v>
          </cell>
          <cell r="O562" t="str">
            <v>SABLONNE A ANNOIRE</v>
          </cell>
          <cell r="P562">
            <v>872069</v>
          </cell>
          <cell r="Q562">
            <v>6653805</v>
          </cell>
          <cell r="R562">
            <v>872069</v>
          </cell>
          <cell r="S562">
            <v>6653805</v>
          </cell>
          <cell r="T562">
            <v>872056</v>
          </cell>
          <cell r="U562">
            <v>6653685</v>
          </cell>
          <cell r="V562">
            <v>872069</v>
          </cell>
          <cell r="W562">
            <v>6653805</v>
          </cell>
          <cell r="X562" t="str">
            <v>oui</v>
          </cell>
          <cell r="Y562" t="str">
            <v>oui</v>
          </cell>
        </row>
        <row r="563">
          <cell r="A563" t="str">
            <v>06579000</v>
          </cell>
          <cell r="B563">
            <v>2015</v>
          </cell>
          <cell r="C563" t="str">
            <v>RMC</v>
          </cell>
          <cell r="E563" t="str">
            <v>RCS</v>
          </cell>
          <cell r="F563" t="str">
            <v>RCS</v>
          </cell>
          <cell r="G563" t="str">
            <v>RHONE-ALPES</v>
          </cell>
          <cell r="H563" t="str">
            <v>Drôme</v>
          </cell>
          <cell r="I563" t="str">
            <v>26</v>
          </cell>
          <cell r="J563" t="str">
            <v>MONTCLAR-SUR-GERVANNE</v>
          </cell>
          <cell r="K563" t="str">
            <v>26195</v>
          </cell>
          <cell r="L563">
            <v>258</v>
          </cell>
          <cell r="M563" t="str">
            <v>GERVANNE</v>
          </cell>
          <cell r="N563" t="str">
            <v>P5</v>
          </cell>
          <cell r="O563" t="str">
            <v>GERVANNE A MONTCLAR-SUR-GERVANNE 2</v>
          </cell>
          <cell r="P563">
            <v>868164</v>
          </cell>
          <cell r="Q563">
            <v>6406851</v>
          </cell>
          <cell r="R563" t="str">
            <v>868302</v>
          </cell>
          <cell r="S563" t="str">
            <v>6406972</v>
          </cell>
          <cell r="T563" t="str">
            <v>868193</v>
          </cell>
          <cell r="U563" t="str">
            <v>6406866</v>
          </cell>
          <cell r="X563" t="str">
            <v>oui</v>
          </cell>
          <cell r="Y563" t="str">
            <v>oui</v>
          </cell>
        </row>
        <row r="564">
          <cell r="A564" t="str">
            <v>06580001</v>
          </cell>
          <cell r="B564">
            <v>2015</v>
          </cell>
          <cell r="C564" t="str">
            <v>RMC</v>
          </cell>
          <cell r="E564" t="str">
            <v/>
          </cell>
          <cell r="F564" t="str">
            <v/>
          </cell>
          <cell r="G564" t="str">
            <v>RHONE-ALPES</v>
          </cell>
          <cell r="H564" t="str">
            <v>Drôme</v>
          </cell>
          <cell r="I564" t="str">
            <v>26</v>
          </cell>
          <cell r="J564" t="str">
            <v>MIRABEL-ET-BLACONS</v>
          </cell>
          <cell r="K564" t="str">
            <v>26183</v>
          </cell>
          <cell r="L564">
            <v>226</v>
          </cell>
          <cell r="M564" t="str">
            <v>ROMANE</v>
          </cell>
          <cell r="N564" t="str">
            <v>TP7</v>
          </cell>
          <cell r="O564" t="str">
            <v>ROMANE A MIRABEL-ET-BALCONS</v>
          </cell>
          <cell r="P564">
            <v>865926</v>
          </cell>
          <cell r="Q564">
            <v>6404616</v>
          </cell>
          <cell r="R564" t="str">
            <v>0</v>
          </cell>
          <cell r="S564" t="str">
            <v>0</v>
          </cell>
          <cell r="T564" t="str">
            <v>0</v>
          </cell>
          <cell r="U564" t="str">
            <v>0</v>
          </cell>
          <cell r="X564" t="str">
            <v/>
          </cell>
          <cell r="Y564" t="str">
            <v/>
          </cell>
        </row>
        <row r="565">
          <cell r="A565" t="str">
            <v>06580075</v>
          </cell>
          <cell r="B565">
            <v>2015</v>
          </cell>
          <cell r="C565" t="str">
            <v>RMC</v>
          </cell>
          <cell r="E565" t="str">
            <v>RCS</v>
          </cell>
          <cell r="F565" t="str">
            <v>RCS</v>
          </cell>
          <cell r="G565" t="str">
            <v>RHONE-ALPES</v>
          </cell>
          <cell r="H565" t="str">
            <v>Ardèche</v>
          </cell>
          <cell r="I565" t="str">
            <v>07</v>
          </cell>
          <cell r="J565" t="str">
            <v>SARRAS</v>
          </cell>
          <cell r="K565" t="str">
            <v>07308</v>
          </cell>
          <cell r="L565">
            <v>255</v>
          </cell>
          <cell r="M565" t="str">
            <v>AY</v>
          </cell>
          <cell r="N565" t="str">
            <v>P3</v>
          </cell>
          <cell r="O565" t="str">
            <v>AY A SARRAS 2</v>
          </cell>
          <cell r="P565">
            <v>837819</v>
          </cell>
          <cell r="Q565">
            <v>6456120</v>
          </cell>
          <cell r="R565" t="str">
            <v>837900</v>
          </cell>
          <cell r="S565" t="str">
            <v>6456204</v>
          </cell>
          <cell r="T565" t="str">
            <v>837844</v>
          </cell>
          <cell r="U565" t="str">
            <v>6456147</v>
          </cell>
          <cell r="X565" t="str">
            <v>oui</v>
          </cell>
          <cell r="Y565" t="str">
            <v>oui</v>
          </cell>
        </row>
        <row r="566">
          <cell r="A566" t="str">
            <v>06580080</v>
          </cell>
          <cell r="B566">
            <v>2015</v>
          </cell>
          <cell r="C566" t="str">
            <v>RMC</v>
          </cell>
          <cell r="E566" t="str">
            <v>RCO</v>
          </cell>
          <cell r="F566" t="str">
            <v>RCO</v>
          </cell>
          <cell r="G566" t="str">
            <v>RHONE-ALPES</v>
          </cell>
          <cell r="H566" t="str">
            <v>Rhône</v>
          </cell>
          <cell r="I566" t="str">
            <v>69</v>
          </cell>
          <cell r="J566" t="str">
            <v>ECULLY</v>
          </cell>
          <cell r="K566" t="str">
            <v>69081</v>
          </cell>
          <cell r="L566">
            <v>216</v>
          </cell>
          <cell r="M566" t="str">
            <v>RUISSEAU DES PLANCHES</v>
          </cell>
          <cell r="N566" t="str">
            <v>TP3</v>
          </cell>
          <cell r="O566" t="str">
            <v>RUISSEAU DES PLANCHES A CHARBONNIERES-LES-BAINS</v>
          </cell>
          <cell r="P566">
            <v>836859</v>
          </cell>
          <cell r="Q566">
            <v>6520543</v>
          </cell>
          <cell r="R566" t="str">
            <v>0</v>
          </cell>
          <cell r="S566" t="str">
            <v>0</v>
          </cell>
          <cell r="T566" t="str">
            <v>0</v>
          </cell>
          <cell r="U566" t="str">
            <v>0</v>
          </cell>
          <cell r="X566" t="str">
            <v>oui</v>
          </cell>
          <cell r="Y566" t="str">
            <v>oui</v>
          </cell>
        </row>
        <row r="567">
          <cell r="A567" t="str">
            <v>06580238</v>
          </cell>
          <cell r="B567">
            <v>2015</v>
          </cell>
          <cell r="C567" t="str">
            <v>RMC</v>
          </cell>
          <cell r="E567" t="str">
            <v>REFRCS</v>
          </cell>
          <cell r="F567" t="str">
            <v>REF</v>
          </cell>
          <cell r="G567" t="str">
            <v>RHONE-ALPES</v>
          </cell>
          <cell r="H567" t="str">
            <v>Ardèche</v>
          </cell>
          <cell r="I567" t="str">
            <v>07</v>
          </cell>
          <cell r="J567" t="str">
            <v>ROSIERES</v>
          </cell>
          <cell r="K567" t="str">
            <v>07199</v>
          </cell>
          <cell r="L567">
            <v>158</v>
          </cell>
          <cell r="M567" t="str">
            <v>BAUME</v>
          </cell>
          <cell r="N567" t="str">
            <v>GM8</v>
          </cell>
          <cell r="O567" t="str">
            <v>BAUME A ROSIERES 1</v>
          </cell>
          <cell r="P567">
            <v>798544</v>
          </cell>
          <cell r="Q567">
            <v>6376728</v>
          </cell>
          <cell r="R567" t="str">
            <v>798474</v>
          </cell>
          <cell r="S567" t="str">
            <v>6376934</v>
          </cell>
          <cell r="T567" t="str">
            <v>798550</v>
          </cell>
          <cell r="U567" t="str">
            <v>6376780</v>
          </cell>
          <cell r="X567" t="str">
            <v>oui</v>
          </cell>
          <cell r="Y567" t="str">
            <v>oui</v>
          </cell>
        </row>
        <row r="568">
          <cell r="A568" t="str">
            <v>06580274</v>
          </cell>
          <cell r="B568">
            <v>2015</v>
          </cell>
          <cell r="C568" t="str">
            <v>RMC</v>
          </cell>
          <cell r="E568" t="str">
            <v>RCS</v>
          </cell>
          <cell r="F568" t="str">
            <v>RCS</v>
          </cell>
          <cell r="G568" t="str">
            <v>RHONE-ALPES</v>
          </cell>
          <cell r="H568" t="str">
            <v>Ardèche</v>
          </cell>
          <cell r="I568" t="str">
            <v>07</v>
          </cell>
          <cell r="J568" t="str">
            <v>LABEAUME</v>
          </cell>
          <cell r="K568" t="str">
            <v>07115</v>
          </cell>
          <cell r="L568">
            <v>134</v>
          </cell>
          <cell r="M568" t="str">
            <v>LIGNE</v>
          </cell>
          <cell r="N568" t="str">
            <v>PTP8</v>
          </cell>
          <cell r="O568" t="str">
            <v>LIGNE A CHAUZON 2</v>
          </cell>
          <cell r="P568">
            <v>805297</v>
          </cell>
          <cell r="Q568">
            <v>6377927</v>
          </cell>
          <cell r="R568" t="str">
            <v>804703</v>
          </cell>
          <cell r="S568" t="str">
            <v>6378268</v>
          </cell>
          <cell r="T568" t="str">
            <v>804739</v>
          </cell>
          <cell r="U568" t="str">
            <v>6378124</v>
          </cell>
          <cell r="X568" t="str">
            <v>oui</v>
          </cell>
          <cell r="Y568" t="str">
            <v>oui</v>
          </cell>
        </row>
        <row r="569">
          <cell r="A569" t="str">
            <v>06580300</v>
          </cell>
          <cell r="B569">
            <v>2015</v>
          </cell>
          <cell r="C569" t="str">
            <v>RMC</v>
          </cell>
          <cell r="E569" t="str">
            <v>RCS</v>
          </cell>
          <cell r="F569" t="str">
            <v>RCS</v>
          </cell>
          <cell r="G569" t="str">
            <v>PROVENCE-ALPES-COTE-D'AZUR</v>
          </cell>
          <cell r="H569" t="str">
            <v>Alpes de Haute Provence</v>
          </cell>
          <cell r="I569" t="str">
            <v>04</v>
          </cell>
          <cell r="J569" t="str">
            <v>SISTERON</v>
          </cell>
          <cell r="K569" t="str">
            <v>04209</v>
          </cell>
          <cell r="L569">
            <v>463</v>
          </cell>
          <cell r="M569" t="str">
            <v>JABRON</v>
          </cell>
          <cell r="N569" t="str">
            <v>TP7</v>
          </cell>
          <cell r="O569" t="str">
            <v>JABRON A SISTERON 2</v>
          </cell>
          <cell r="P569">
            <v>935513</v>
          </cell>
          <cell r="Q569">
            <v>6344687</v>
          </cell>
          <cell r="R569">
            <v>935361</v>
          </cell>
          <cell r="S569">
            <v>6344670</v>
          </cell>
          <cell r="T569">
            <v>935514</v>
          </cell>
          <cell r="U569">
            <v>6344687</v>
          </cell>
          <cell r="V569">
            <v>935513</v>
          </cell>
          <cell r="W569">
            <v>6344687</v>
          </cell>
          <cell r="X569" t="str">
            <v>oui</v>
          </cell>
          <cell r="Y569" t="str">
            <v>oui</v>
          </cell>
        </row>
        <row r="570">
          <cell r="A570" t="str">
            <v>06580316</v>
          </cell>
          <cell r="B570">
            <v>2015</v>
          </cell>
          <cell r="C570" t="str">
            <v>RMC</v>
          </cell>
          <cell r="E570" t="str">
            <v>RCSRCO</v>
          </cell>
          <cell r="F570" t="str">
            <v>RCS</v>
          </cell>
          <cell r="G570" t="str">
            <v>RHONE-ALPES</v>
          </cell>
          <cell r="H570" t="str">
            <v>Drôme</v>
          </cell>
          <cell r="I570" t="str">
            <v>26</v>
          </cell>
          <cell r="J570" t="str">
            <v>MONTELIMAR</v>
          </cell>
          <cell r="K570" t="str">
            <v>26198</v>
          </cell>
          <cell r="L570">
            <v>80</v>
          </cell>
          <cell r="M570" t="str">
            <v>ROUBION</v>
          </cell>
          <cell r="N570" t="str">
            <v>MP6</v>
          </cell>
          <cell r="O570" t="str">
            <v>ROUBION A MONTELIMAR - ST-JAMES</v>
          </cell>
          <cell r="P570">
            <v>838933</v>
          </cell>
          <cell r="Q570">
            <v>6385233</v>
          </cell>
          <cell r="R570" t="str">
            <v>840245</v>
          </cell>
          <cell r="S570" t="str">
            <v>6385969</v>
          </cell>
          <cell r="T570" t="str">
            <v>840079</v>
          </cell>
          <cell r="U570" t="str">
            <v>6385852</v>
          </cell>
          <cell r="X570" t="str">
            <v>oui</v>
          </cell>
          <cell r="Y570" t="str">
            <v>oui</v>
          </cell>
        </row>
        <row r="571">
          <cell r="A571" t="str">
            <v>06580318</v>
          </cell>
          <cell r="B571">
            <v>2015</v>
          </cell>
          <cell r="C571" t="str">
            <v>RMC</v>
          </cell>
          <cell r="E571" t="str">
            <v>RCO</v>
          </cell>
          <cell r="F571" t="str">
            <v>RCO</v>
          </cell>
          <cell r="G571" t="str">
            <v>RHONE-ALPES</v>
          </cell>
          <cell r="H571" t="str">
            <v>Drôme</v>
          </cell>
          <cell r="I571" t="str">
            <v>26</v>
          </cell>
          <cell r="J571" t="str">
            <v>MARSANNE</v>
          </cell>
          <cell r="K571" t="str">
            <v>26176</v>
          </cell>
          <cell r="L571">
            <v>154</v>
          </cell>
          <cell r="M571" t="str">
            <v>ANCELLE</v>
          </cell>
          <cell r="N571" t="str">
            <v>TP6</v>
          </cell>
          <cell r="O571" t="str">
            <v>ANCELLE A MARSANNE</v>
          </cell>
          <cell r="P571">
            <v>850504</v>
          </cell>
          <cell r="Q571">
            <v>6393715</v>
          </cell>
          <cell r="R571" t="str">
            <v>850491</v>
          </cell>
          <cell r="S571" t="str">
            <v>6393703</v>
          </cell>
          <cell r="T571" t="str">
            <v>850413</v>
          </cell>
          <cell r="U571" t="str">
            <v>6393678</v>
          </cell>
          <cell r="X571" t="str">
            <v>oui</v>
          </cell>
          <cell r="Y571" t="str">
            <v>oui</v>
          </cell>
        </row>
        <row r="572">
          <cell r="A572" t="str">
            <v>06580330</v>
          </cell>
          <cell r="B572">
            <v>2015</v>
          </cell>
          <cell r="C572" t="str">
            <v>RMC</v>
          </cell>
          <cell r="E572" t="str">
            <v>RCS</v>
          </cell>
          <cell r="F572" t="str">
            <v>RCS</v>
          </cell>
          <cell r="G572" t="str">
            <v>RHONE-ALPES</v>
          </cell>
          <cell r="H572" t="str">
            <v>Drôme</v>
          </cell>
          <cell r="I572" t="str">
            <v>26</v>
          </cell>
          <cell r="J572" t="str">
            <v>MONTELIMAR</v>
          </cell>
          <cell r="K572" t="str">
            <v>26198</v>
          </cell>
          <cell r="L572">
            <v>80</v>
          </cell>
          <cell r="M572" t="str">
            <v>JABRON</v>
          </cell>
          <cell r="N572" t="str">
            <v>TP6</v>
          </cell>
          <cell r="O572" t="str">
            <v>JABRON A MONTELIMAR</v>
          </cell>
          <cell r="P572">
            <v>839005</v>
          </cell>
          <cell r="Q572">
            <v>6385078</v>
          </cell>
          <cell r="R572" t="str">
            <v>839297</v>
          </cell>
          <cell r="S572" t="str">
            <v>6385020</v>
          </cell>
          <cell r="T572" t="str">
            <v>839060</v>
          </cell>
          <cell r="U572" t="str">
            <v>6385063</v>
          </cell>
          <cell r="X572" t="str">
            <v>oui</v>
          </cell>
          <cell r="Y572" t="str">
            <v>oui</v>
          </cell>
        </row>
        <row r="573">
          <cell r="A573" t="str">
            <v>06580333</v>
          </cell>
          <cell r="B573">
            <v>2015</v>
          </cell>
          <cell r="C573" t="str">
            <v>RMC</v>
          </cell>
          <cell r="E573" t="str">
            <v>RCO</v>
          </cell>
          <cell r="F573" t="str">
            <v>RCO</v>
          </cell>
          <cell r="G573" t="str">
            <v>RHONE-ALPES</v>
          </cell>
          <cell r="H573" t="str">
            <v>Drôme</v>
          </cell>
          <cell r="I573" t="str">
            <v>26</v>
          </cell>
          <cell r="J573" t="str">
            <v>LA BATIE-ROLLAND</v>
          </cell>
          <cell r="K573" t="str">
            <v>26031</v>
          </cell>
          <cell r="L573">
            <v>140</v>
          </cell>
          <cell r="M573" t="str">
            <v>VERMENON</v>
          </cell>
          <cell r="N573" t="str">
            <v>TP6</v>
          </cell>
          <cell r="O573" t="str">
            <v>VERMENON A LA-BATIE-ROLLAND</v>
          </cell>
          <cell r="P573">
            <v>847010</v>
          </cell>
          <cell r="Q573">
            <v>6386239</v>
          </cell>
          <cell r="R573" t="str">
            <v>0</v>
          </cell>
          <cell r="S573" t="str">
            <v>0</v>
          </cell>
          <cell r="T573" t="str">
            <v>0</v>
          </cell>
          <cell r="U573" t="str">
            <v>0</v>
          </cell>
          <cell r="X573" t="str">
            <v>oui</v>
          </cell>
          <cell r="Y573" t="str">
            <v>oui</v>
          </cell>
        </row>
        <row r="574">
          <cell r="A574" t="str">
            <v>06580341</v>
          </cell>
          <cell r="B574">
            <v>2015</v>
          </cell>
          <cell r="C574" t="str">
            <v>RMC</v>
          </cell>
          <cell r="E574" t="str">
            <v>RCS</v>
          </cell>
          <cell r="F574" t="str">
            <v>RCS</v>
          </cell>
          <cell r="G574" t="str">
            <v>RHONE-ALPES</v>
          </cell>
          <cell r="H574" t="str">
            <v>Drôme</v>
          </cell>
          <cell r="I574" t="str">
            <v>26</v>
          </cell>
          <cell r="J574" t="str">
            <v>SAINT-BARTHELEMY-DE-VALS</v>
          </cell>
          <cell r="K574" t="str">
            <v>26295</v>
          </cell>
          <cell r="L574">
            <v>164</v>
          </cell>
          <cell r="M574" t="str">
            <v>GALAURE</v>
          </cell>
          <cell r="N574" t="str">
            <v>M5</v>
          </cell>
          <cell r="O574" t="str">
            <v>GALAURE A ST-BARTHELEMY-DE-VALS</v>
          </cell>
          <cell r="P574">
            <v>845147</v>
          </cell>
          <cell r="Q574">
            <v>6455106</v>
          </cell>
          <cell r="R574" t="str">
            <v>844028</v>
          </cell>
          <cell r="S574" t="str">
            <v>6455222</v>
          </cell>
          <cell r="T574" t="str">
            <v>843909</v>
          </cell>
          <cell r="U574" t="str">
            <v>6455051</v>
          </cell>
          <cell r="X574" t="str">
            <v>oui</v>
          </cell>
          <cell r="Y574" t="str">
            <v>oui</v>
          </cell>
        </row>
        <row r="575">
          <cell r="A575" t="str">
            <v>06580362</v>
          </cell>
          <cell r="B575">
            <v>2015</v>
          </cell>
          <cell r="C575" t="str">
            <v>RMC</v>
          </cell>
          <cell r="E575" t="str">
            <v>RCS</v>
          </cell>
          <cell r="F575" t="str">
            <v>RCS</v>
          </cell>
          <cell r="G575" t="str">
            <v>RHONE-ALPES</v>
          </cell>
          <cell r="H575" t="str">
            <v>Drôme</v>
          </cell>
          <cell r="I575" t="str">
            <v>26</v>
          </cell>
          <cell r="J575" t="str">
            <v>SAINT-MARTIN-EN-VERCORS</v>
          </cell>
          <cell r="K575" t="str">
            <v>26315</v>
          </cell>
          <cell r="L575">
            <v>682</v>
          </cell>
          <cell r="M575" t="str">
            <v>VERNAISSON</v>
          </cell>
          <cell r="N575" t="str">
            <v>P5</v>
          </cell>
          <cell r="O575" t="str">
            <v>VERNAISSON A ST-MARTIN-EN-VERCORS 2</v>
          </cell>
          <cell r="P575">
            <v>891845</v>
          </cell>
          <cell r="Q575">
            <v>6436498</v>
          </cell>
          <cell r="R575" t="str">
            <v>891643</v>
          </cell>
          <cell r="S575" t="str">
            <v>6436487</v>
          </cell>
          <cell r="T575" t="str">
            <v>891558</v>
          </cell>
          <cell r="U575" t="str">
            <v>6436428</v>
          </cell>
          <cell r="X575" t="str">
            <v>oui</v>
          </cell>
          <cell r="Y575" t="str">
            <v>oui</v>
          </cell>
        </row>
        <row r="576">
          <cell r="A576" t="str">
            <v>06580437</v>
          </cell>
          <cell r="B576">
            <v>2015</v>
          </cell>
          <cell r="C576" t="str">
            <v>RMC</v>
          </cell>
          <cell r="E576" t="str">
            <v>REF</v>
          </cell>
          <cell r="F576" t="str">
            <v>REF</v>
          </cell>
          <cell r="G576" t="str">
            <v>RHONE-ALPES</v>
          </cell>
          <cell r="H576" t="str">
            <v>Drôme</v>
          </cell>
          <cell r="I576" t="str">
            <v>26</v>
          </cell>
          <cell r="J576" t="str">
            <v>CHABRILLAN</v>
          </cell>
          <cell r="K576" t="str">
            <v>26065</v>
          </cell>
          <cell r="L576">
            <v>164</v>
          </cell>
          <cell r="M576" t="str">
            <v>DROME</v>
          </cell>
          <cell r="O576" t="str">
            <v>DROME A CHABRILLAN</v>
          </cell>
          <cell r="P576">
            <v>855553</v>
          </cell>
          <cell r="Q576">
            <v>6405724</v>
          </cell>
          <cell r="R576" t="str">
            <v>855717</v>
          </cell>
          <cell r="S576" t="str">
            <v>6405690</v>
          </cell>
          <cell r="T576" t="str">
            <v>855351</v>
          </cell>
          <cell r="U576" t="str">
            <v>6405819</v>
          </cell>
          <cell r="X576" t="str">
            <v>oui</v>
          </cell>
          <cell r="Y576" t="str">
            <v>oui</v>
          </cell>
        </row>
        <row r="577">
          <cell r="A577" t="str">
            <v>06580602</v>
          </cell>
          <cell r="B577">
            <v>2015</v>
          </cell>
          <cell r="C577" t="str">
            <v>RMC</v>
          </cell>
          <cell r="F577" t="str">
            <v/>
          </cell>
          <cell r="G577" t="str">
            <v>RHONE-ALPES</v>
          </cell>
          <cell r="H577" t="str">
            <v>Ain</v>
          </cell>
          <cell r="I577" t="str">
            <v>01</v>
          </cell>
          <cell r="J577" t="str">
            <v>ATTIGNAT</v>
          </cell>
          <cell r="K577" t="str">
            <v>01024</v>
          </cell>
          <cell r="L577">
            <v>206</v>
          </cell>
          <cell r="M577" t="str">
            <v>REYSSOUZE</v>
          </cell>
          <cell r="N577" t="str">
            <v>MP15</v>
          </cell>
          <cell r="O577" t="str">
            <v>REYSSOUZE A ATTIGNAT 3</v>
          </cell>
          <cell r="P577">
            <v>868007</v>
          </cell>
          <cell r="Q577">
            <v>6577489</v>
          </cell>
          <cell r="R577">
            <v>868007</v>
          </cell>
          <cell r="S577">
            <v>6577489</v>
          </cell>
          <cell r="T577">
            <v>867919</v>
          </cell>
          <cell r="U577">
            <v>6577685</v>
          </cell>
          <cell r="V577">
            <v>868007</v>
          </cell>
          <cell r="W577">
            <v>6577489</v>
          </cell>
          <cell r="X577" t="str">
            <v>oui</v>
          </cell>
          <cell r="Y577" t="str">
            <v/>
          </cell>
        </row>
        <row r="578">
          <cell r="A578" t="str">
            <v>06580603</v>
          </cell>
          <cell r="B578">
            <v>2015</v>
          </cell>
          <cell r="C578" t="str">
            <v>RMC</v>
          </cell>
          <cell r="F578" t="str">
            <v/>
          </cell>
          <cell r="G578" t="str">
            <v>RHONE-ALPES</v>
          </cell>
          <cell r="H578" t="str">
            <v>Ain</v>
          </cell>
          <cell r="I578" t="str">
            <v>01</v>
          </cell>
          <cell r="J578" t="str">
            <v>SAINT-JULIEN-SUR-REYSSOUZE</v>
          </cell>
          <cell r="K578" t="str">
            <v>01367</v>
          </cell>
          <cell r="L578">
            <v>185</v>
          </cell>
          <cell r="M578" t="str">
            <v>REYSSOUZET</v>
          </cell>
          <cell r="N578" t="str">
            <v>MP15</v>
          </cell>
          <cell r="O578" t="str">
            <v>REYSSOUZET A ST-JULIEN-SUR-REYSSOUZE</v>
          </cell>
          <cell r="P578">
            <v>862001</v>
          </cell>
          <cell r="Q578">
            <v>6590960</v>
          </cell>
          <cell r="R578">
            <v>862030</v>
          </cell>
          <cell r="S578">
            <v>6590967</v>
          </cell>
          <cell r="T578">
            <v>861999</v>
          </cell>
          <cell r="U578">
            <v>6590993</v>
          </cell>
          <cell r="V578">
            <v>862001</v>
          </cell>
          <cell r="W578">
            <v>6590960</v>
          </cell>
          <cell r="X578" t="str">
            <v>oui</v>
          </cell>
          <cell r="Y578" t="str">
            <v/>
          </cell>
        </row>
        <row r="579">
          <cell r="A579" t="str">
            <v>06580724</v>
          </cell>
          <cell r="B579">
            <v>2015</v>
          </cell>
          <cell r="C579" t="str">
            <v>RMC</v>
          </cell>
          <cell r="E579" t="str">
            <v>RCS</v>
          </cell>
          <cell r="F579" t="str">
            <v>RCS</v>
          </cell>
          <cell r="G579" t="str">
            <v>RHONE-ALPES</v>
          </cell>
          <cell r="H579" t="str">
            <v>Ardèche</v>
          </cell>
          <cell r="I579" t="str">
            <v>07</v>
          </cell>
          <cell r="J579" t="str">
            <v>BERRIAS-ET-CASTELJAU</v>
          </cell>
          <cell r="K579" t="str">
            <v>07031</v>
          </cell>
          <cell r="L579">
            <v>111</v>
          </cell>
          <cell r="M579" t="str">
            <v>CHASSEZAC</v>
          </cell>
          <cell r="N579" t="str">
            <v>GM8</v>
          </cell>
          <cell r="O579" t="str">
            <v>CHASSEZAC A BERRIAS-ET-CASTELJAU 2</v>
          </cell>
          <cell r="P579">
            <v>796974</v>
          </cell>
          <cell r="Q579">
            <v>6368057</v>
          </cell>
          <cell r="R579" t="str">
            <v>796735</v>
          </cell>
          <cell r="S579" t="str">
            <v>6368262</v>
          </cell>
          <cell r="T579" t="str">
            <v>796931</v>
          </cell>
          <cell r="U579" t="str">
            <v>6368103</v>
          </cell>
          <cell r="X579" t="str">
            <v>oui</v>
          </cell>
          <cell r="Y579" t="str">
            <v>oui</v>
          </cell>
        </row>
        <row r="580">
          <cell r="A580" t="str">
            <v>06580890</v>
          </cell>
          <cell r="B580">
            <v>2015</v>
          </cell>
          <cell r="C580" t="str">
            <v>RMC</v>
          </cell>
          <cell r="E580" t="str">
            <v>RCS</v>
          </cell>
          <cell r="F580" t="str">
            <v>RCS</v>
          </cell>
          <cell r="G580" t="str">
            <v>RHONE-ALPES</v>
          </cell>
          <cell r="H580" t="str">
            <v>Drôme</v>
          </cell>
          <cell r="I580" t="str">
            <v>26</v>
          </cell>
          <cell r="J580" t="str">
            <v>CLERIEUX</v>
          </cell>
          <cell r="K580" t="str">
            <v>26096</v>
          </cell>
          <cell r="L580">
            <v>145</v>
          </cell>
          <cell r="M580" t="str">
            <v>HERBASSE</v>
          </cell>
          <cell r="N580" t="str">
            <v>M5</v>
          </cell>
          <cell r="O580" t="str">
            <v>HERBASSE A CLERIEUX 4</v>
          </cell>
          <cell r="P580">
            <v>853982</v>
          </cell>
          <cell r="Q580">
            <v>6441835</v>
          </cell>
          <cell r="R580" t="str">
            <v>854010</v>
          </cell>
          <cell r="S580" t="str">
            <v>6442004</v>
          </cell>
          <cell r="T580" t="str">
            <v>853981</v>
          </cell>
          <cell r="U580" t="str">
            <v>6441861</v>
          </cell>
          <cell r="X580" t="str">
            <v>oui</v>
          </cell>
          <cell r="Y580" t="str">
            <v>oui</v>
          </cell>
        </row>
        <row r="581">
          <cell r="A581" t="str">
            <v>06580901</v>
          </cell>
          <cell r="B581">
            <v>2015</v>
          </cell>
          <cell r="C581" t="str">
            <v>RMC</v>
          </cell>
          <cell r="E581" t="str">
            <v>RCS</v>
          </cell>
          <cell r="F581" t="str">
            <v>RCS</v>
          </cell>
          <cell r="G581" t="str">
            <v>RHONE-ALPES</v>
          </cell>
          <cell r="H581" t="str">
            <v>Drôme</v>
          </cell>
          <cell r="I581" t="str">
            <v>26</v>
          </cell>
          <cell r="J581" t="str">
            <v>BUIS-LES-BARONNIES</v>
          </cell>
          <cell r="K581" t="str">
            <v>26063</v>
          </cell>
          <cell r="L581">
            <v>367</v>
          </cell>
          <cell r="M581" t="str">
            <v>OUVEZE (26-84)</v>
          </cell>
          <cell r="N581" t="str">
            <v>TP7</v>
          </cell>
          <cell r="O581" t="str">
            <v>OUVEZE A BUIS-LES-BARONNIES 3</v>
          </cell>
          <cell r="P581">
            <v>881618</v>
          </cell>
          <cell r="Q581">
            <v>6355440</v>
          </cell>
          <cell r="R581" t="str">
            <v>881055</v>
          </cell>
          <cell r="S581" t="str">
            <v>6354972</v>
          </cell>
          <cell r="T581" t="str">
            <v>880974</v>
          </cell>
          <cell r="U581" t="str">
            <v>6354801</v>
          </cell>
          <cell r="X581" t="str">
            <v>oui</v>
          </cell>
          <cell r="Y581" t="str">
            <v>oui</v>
          </cell>
        </row>
        <row r="582">
          <cell r="A582" t="str">
            <v>06581665</v>
          </cell>
          <cell r="B582">
            <v>2015</v>
          </cell>
          <cell r="C582" t="str">
            <v>RMC</v>
          </cell>
          <cell r="E582" t="str">
            <v>RCO</v>
          </cell>
          <cell r="F582" t="str">
            <v>RCO</v>
          </cell>
          <cell r="G582" t="str">
            <v>RHONE-ALPES</v>
          </cell>
          <cell r="H582" t="str">
            <v>Rhône</v>
          </cell>
          <cell r="I582" t="str">
            <v>69</v>
          </cell>
          <cell r="J582" t="str">
            <v>JOUX</v>
          </cell>
          <cell r="K582" t="str">
            <v>69102</v>
          </cell>
          <cell r="M582" t="str">
            <v>TURDINE</v>
          </cell>
          <cell r="N582" t="str">
            <v>P3</v>
          </cell>
          <cell r="O582" t="str">
            <v>TURDINE A JOUX 1</v>
          </cell>
          <cell r="P582">
            <v>806870</v>
          </cell>
          <cell r="Q582">
            <v>6533123</v>
          </cell>
          <cell r="R582" t="str">
            <v>0</v>
          </cell>
          <cell r="S582" t="str">
            <v>0</v>
          </cell>
          <cell r="T582" t="str">
            <v>0</v>
          </cell>
          <cell r="U582" t="str">
            <v>0</v>
          </cell>
          <cell r="X582" t="str">
            <v>oui</v>
          </cell>
          <cell r="Y582" t="str">
            <v>oui</v>
          </cell>
        </row>
        <row r="583">
          <cell r="A583" t="str">
            <v>06583855</v>
          </cell>
          <cell r="B583">
            <v>2015</v>
          </cell>
          <cell r="C583" t="str">
            <v>RMC</v>
          </cell>
          <cell r="E583" t="str">
            <v>RCO</v>
          </cell>
          <cell r="F583" t="str">
            <v>RCO</v>
          </cell>
          <cell r="G583" t="str">
            <v>RHONE-ALPES</v>
          </cell>
          <cell r="H583" t="str">
            <v>Ardèche</v>
          </cell>
          <cell r="I583" t="str">
            <v>07</v>
          </cell>
          <cell r="J583" t="str">
            <v>BERRIAS-ET-CASTELJAU</v>
          </cell>
          <cell r="K583" t="str">
            <v>07031</v>
          </cell>
          <cell r="M583" t="str">
            <v>GRANZON</v>
          </cell>
          <cell r="N583" t="str">
            <v>TP6</v>
          </cell>
          <cell r="O583" t="str">
            <v>GRANZON A BERRIAS ET CASTELJAU</v>
          </cell>
          <cell r="P583">
            <v>797620</v>
          </cell>
          <cell r="Q583">
            <v>6366138</v>
          </cell>
          <cell r="R583" t="str">
            <v>0</v>
          </cell>
          <cell r="S583" t="str">
            <v>0</v>
          </cell>
          <cell r="T583" t="str">
            <v>0</v>
          </cell>
          <cell r="U583" t="str">
            <v>0</v>
          </cell>
          <cell r="X583" t="str">
            <v>oui</v>
          </cell>
          <cell r="Y583" t="str">
            <v>oui</v>
          </cell>
        </row>
        <row r="584">
          <cell r="A584" t="str">
            <v>06590000</v>
          </cell>
          <cell r="B584">
            <v>2015</v>
          </cell>
          <cell r="C584" t="str">
            <v>RMC</v>
          </cell>
          <cell r="F584" t="str">
            <v/>
          </cell>
          <cell r="G584" t="str">
            <v>RHONE-ALPES</v>
          </cell>
          <cell r="H584" t="str">
            <v>Drôme</v>
          </cell>
          <cell r="I584" t="str">
            <v>26</v>
          </cell>
          <cell r="J584" t="str">
            <v>MONTELIMAR</v>
          </cell>
          <cell r="K584" t="str">
            <v>26198</v>
          </cell>
          <cell r="L584">
            <v>66</v>
          </cell>
          <cell r="M584" t="str">
            <v>ROUBION</v>
          </cell>
          <cell r="N584" t="str">
            <v>MP6</v>
          </cell>
          <cell r="O584" t="str">
            <v>ROUBION A MONTELIMAR - LA MOURGATTE</v>
          </cell>
          <cell r="P584">
            <v>835784</v>
          </cell>
          <cell r="Q584">
            <v>6384133</v>
          </cell>
          <cell r="R584">
            <v>835746</v>
          </cell>
          <cell r="S584">
            <v>6383791</v>
          </cell>
          <cell r="T584">
            <v>835600</v>
          </cell>
          <cell r="U584">
            <v>6383550</v>
          </cell>
          <cell r="V584">
            <v>835784</v>
          </cell>
          <cell r="W584">
            <v>6384133</v>
          </cell>
          <cell r="X584" t="str">
            <v>oui</v>
          </cell>
          <cell r="Y584" t="str">
            <v/>
          </cell>
        </row>
        <row r="585">
          <cell r="A585" t="str">
            <v>06590000</v>
          </cell>
          <cell r="B585">
            <v>2015</v>
          </cell>
          <cell r="C585" t="str">
            <v>RMC</v>
          </cell>
          <cell r="E585" t="str">
            <v>RCO</v>
          </cell>
          <cell r="F585" t="str">
            <v>RCO</v>
          </cell>
          <cell r="G585" t="str">
            <v>RHONE-ALPES</v>
          </cell>
          <cell r="H585" t="str">
            <v>Drôme</v>
          </cell>
          <cell r="I585" t="str">
            <v>26</v>
          </cell>
          <cell r="J585" t="str">
            <v>MONTELIMAR</v>
          </cell>
          <cell r="K585" t="str">
            <v>26198</v>
          </cell>
          <cell r="L585">
            <v>66</v>
          </cell>
          <cell r="M585" t="str">
            <v>ROUBION</v>
          </cell>
          <cell r="N585" t="str">
            <v>MP6</v>
          </cell>
          <cell r="O585" t="str">
            <v>ROUBION A MONTELIMAR - LA MOURGATTE</v>
          </cell>
          <cell r="P585">
            <v>835696</v>
          </cell>
          <cell r="Q585">
            <v>6383652</v>
          </cell>
          <cell r="R585" t="str">
            <v>835746</v>
          </cell>
          <cell r="S585" t="str">
            <v>6383791</v>
          </cell>
          <cell r="T585" t="str">
            <v>835600</v>
          </cell>
          <cell r="U585" t="str">
            <v>6383550</v>
          </cell>
          <cell r="X585" t="str">
            <v/>
          </cell>
          <cell r="Y585" t="str">
            <v>oui</v>
          </cell>
        </row>
        <row r="586">
          <cell r="A586" t="str">
            <v>06590500</v>
          </cell>
          <cell r="B586">
            <v>2015</v>
          </cell>
          <cell r="C586" t="str">
            <v>RMC</v>
          </cell>
          <cell r="E586" t="str">
            <v/>
          </cell>
          <cell r="F586" t="str">
            <v/>
          </cell>
          <cell r="G586" t="str">
            <v>RHONE-ALPES</v>
          </cell>
          <cell r="H586" t="str">
            <v>Drôme</v>
          </cell>
          <cell r="I586" t="str">
            <v>26</v>
          </cell>
          <cell r="J586" t="str">
            <v>CHABRILLAN</v>
          </cell>
          <cell r="K586" t="str">
            <v>26065</v>
          </cell>
          <cell r="L586">
            <v>164</v>
          </cell>
          <cell r="M586" t="str">
            <v>DROME</v>
          </cell>
          <cell r="O586" t="str">
            <v>DROME A EURRE</v>
          </cell>
          <cell r="P586">
            <v>856185</v>
          </cell>
          <cell r="Q586">
            <v>6405554</v>
          </cell>
          <cell r="R586" t="str">
            <v>857589</v>
          </cell>
          <cell r="S586" t="str">
            <v>6405584</v>
          </cell>
          <cell r="T586" t="str">
            <v>857312</v>
          </cell>
          <cell r="U586" t="str">
            <v>6405597</v>
          </cell>
          <cell r="X586" t="str">
            <v/>
          </cell>
          <cell r="Y586" t="str">
            <v/>
          </cell>
        </row>
        <row r="587">
          <cell r="A587" t="str">
            <v>06590600</v>
          </cell>
          <cell r="B587">
            <v>2015</v>
          </cell>
          <cell r="C587" t="str">
            <v>RMC</v>
          </cell>
          <cell r="E587" t="str">
            <v/>
          </cell>
          <cell r="F587" t="str">
            <v/>
          </cell>
          <cell r="G587" t="str">
            <v>RHONE-ALPES</v>
          </cell>
          <cell r="H587" t="str">
            <v>Drôme</v>
          </cell>
          <cell r="I587" t="str">
            <v>26</v>
          </cell>
          <cell r="J587" t="str">
            <v>BONLIEU-SUR-ROUBION</v>
          </cell>
          <cell r="K587" t="str">
            <v>26052</v>
          </cell>
          <cell r="L587">
            <v>147</v>
          </cell>
          <cell r="M587" t="str">
            <v>ROUBION</v>
          </cell>
          <cell r="N587" t="str">
            <v>MP6</v>
          </cell>
          <cell r="O587" t="str">
            <v>ROUBION A BONLIEU-SUR-ROUBION 2</v>
          </cell>
          <cell r="P587">
            <v>849147</v>
          </cell>
          <cell r="Q587">
            <v>6389830</v>
          </cell>
          <cell r="R587" t="str">
            <v>849421</v>
          </cell>
          <cell r="S587" t="str">
            <v>6389754</v>
          </cell>
          <cell r="T587" t="str">
            <v>849252</v>
          </cell>
          <cell r="U587" t="str">
            <v>6389797</v>
          </cell>
          <cell r="X587" t="str">
            <v/>
          </cell>
          <cell r="Y587" t="str">
            <v/>
          </cell>
        </row>
        <row r="588">
          <cell r="A588" t="str">
            <v>06590850</v>
          </cell>
          <cell r="B588">
            <v>2015</v>
          </cell>
          <cell r="C588" t="str">
            <v>RMC</v>
          </cell>
          <cell r="E588" t="str">
            <v/>
          </cell>
          <cell r="F588" t="str">
            <v/>
          </cell>
          <cell r="G588" t="str">
            <v>RHONE-ALPES</v>
          </cell>
          <cell r="H588" t="str">
            <v>Drôme</v>
          </cell>
          <cell r="I588" t="str">
            <v>26</v>
          </cell>
          <cell r="J588" t="str">
            <v>CHARMES-SUR-L'HERBASSE</v>
          </cell>
          <cell r="K588" t="str">
            <v>26077</v>
          </cell>
          <cell r="L588">
            <v>260</v>
          </cell>
          <cell r="M588" t="str">
            <v>LIMONE</v>
          </cell>
          <cell r="N588" t="str">
            <v>P5</v>
          </cell>
          <cell r="O588" t="str">
            <v>LIMONE A CHARMES-SUR-L'HERBASSE</v>
          </cell>
          <cell r="P588">
            <v>860213</v>
          </cell>
          <cell r="Q588">
            <v>6453458</v>
          </cell>
          <cell r="R588" t="str">
            <v>0</v>
          </cell>
          <cell r="S588" t="str">
            <v>0</v>
          </cell>
          <cell r="T588" t="str">
            <v>0</v>
          </cell>
          <cell r="U588" t="str">
            <v>0</v>
          </cell>
          <cell r="X588" t="str">
            <v/>
          </cell>
          <cell r="Y588" t="str">
            <v/>
          </cell>
        </row>
        <row r="589">
          <cell r="A589" t="str">
            <v>06594800</v>
          </cell>
          <cell r="B589">
            <v>2015</v>
          </cell>
          <cell r="C589" t="str">
            <v>RMC</v>
          </cell>
          <cell r="E589" t="str">
            <v>REF</v>
          </cell>
          <cell r="F589" t="str">
            <v>REF</v>
          </cell>
          <cell r="G589" t="str">
            <v>RHONE-ALPES</v>
          </cell>
          <cell r="H589" t="str">
            <v>Drôme</v>
          </cell>
          <cell r="I589" t="str">
            <v>26</v>
          </cell>
          <cell r="J589" t="str">
            <v>MONTRIGAUD</v>
          </cell>
          <cell r="K589" t="str">
            <v>26210</v>
          </cell>
          <cell r="L589">
            <v>438</v>
          </cell>
          <cell r="M589" t="str">
            <v>HERBASSE</v>
          </cell>
          <cell r="N589" t="str">
            <v>P5</v>
          </cell>
          <cell r="O589" t="str">
            <v>HERBASSE A MONTRIGAUD 4</v>
          </cell>
          <cell r="P589">
            <v>869003</v>
          </cell>
          <cell r="Q589">
            <v>6461619</v>
          </cell>
          <cell r="R589" t="str">
            <v>868936</v>
          </cell>
          <cell r="S589" t="str">
            <v>6461595</v>
          </cell>
          <cell r="T589" t="str">
            <v>868917</v>
          </cell>
          <cell r="U589" t="str">
            <v>6461548</v>
          </cell>
          <cell r="X589" t="str">
            <v>oui</v>
          </cell>
          <cell r="Y589" t="str">
            <v>oui</v>
          </cell>
        </row>
        <row r="590">
          <cell r="A590" t="str">
            <v>06700070</v>
          </cell>
          <cell r="B590">
            <v>2015</v>
          </cell>
          <cell r="C590" t="str">
            <v>RMC</v>
          </cell>
          <cell r="E590" t="str">
            <v>RCS</v>
          </cell>
          <cell r="F590" t="str">
            <v>RCS</v>
          </cell>
          <cell r="G590" t="str">
            <v>PROVENCE-ALPES-COTE-D'AZUR</v>
          </cell>
          <cell r="H590" t="str">
            <v>Alpes Maritimes</v>
          </cell>
          <cell r="I590" t="str">
            <v>06</v>
          </cell>
          <cell r="J590" t="str">
            <v>BREIL-SUR-ROYA</v>
          </cell>
          <cell r="K590" t="str">
            <v>06023</v>
          </cell>
          <cell r="L590">
            <v>158</v>
          </cell>
          <cell r="M590" t="str">
            <v>ROYA</v>
          </cell>
          <cell r="N590" t="str">
            <v>MP2</v>
          </cell>
          <cell r="O590" t="str">
            <v>ROYA A BREIL-SUR-ROYA 2</v>
          </cell>
          <cell r="P590">
            <v>1063930</v>
          </cell>
          <cell r="Q590">
            <v>6320771</v>
          </cell>
          <cell r="R590">
            <v>1063930</v>
          </cell>
          <cell r="S590">
            <v>6320771</v>
          </cell>
          <cell r="T590">
            <v>1063990</v>
          </cell>
          <cell r="U590">
            <v>6320625</v>
          </cell>
          <cell r="V590">
            <v>1063930</v>
          </cell>
          <cell r="W590">
            <v>6320771</v>
          </cell>
          <cell r="X590" t="str">
            <v>oui</v>
          </cell>
          <cell r="Y590" t="str">
            <v>oui</v>
          </cell>
        </row>
        <row r="591">
          <cell r="A591" t="str">
            <v>06700075</v>
          </cell>
          <cell r="B591">
            <v>2015</v>
          </cell>
          <cell r="C591" t="str">
            <v>RMC</v>
          </cell>
          <cell r="E591" t="str">
            <v>REFRCS</v>
          </cell>
          <cell r="F591" t="str">
            <v>REF</v>
          </cell>
          <cell r="G591" t="str">
            <v>PROVENCE-ALPES-COTE-D'AZUR</v>
          </cell>
          <cell r="H591" t="str">
            <v>Alpes Maritimes</v>
          </cell>
          <cell r="I591" t="str">
            <v>06</v>
          </cell>
          <cell r="J591" t="str">
            <v>MOULINET</v>
          </cell>
          <cell r="K591" t="str">
            <v>06086</v>
          </cell>
          <cell r="L591">
            <v>1042</v>
          </cell>
          <cell r="M591" t="str">
            <v>BEVERA</v>
          </cell>
          <cell r="N591" t="str">
            <v>TP2</v>
          </cell>
          <cell r="O591" t="str">
            <v>BEVERA A MOULINET 1</v>
          </cell>
          <cell r="P591">
            <v>1054171</v>
          </cell>
          <cell r="Q591">
            <v>6328361</v>
          </cell>
          <cell r="R591">
            <v>1054171</v>
          </cell>
          <cell r="S591">
            <v>6328360</v>
          </cell>
          <cell r="T591">
            <v>1054153</v>
          </cell>
          <cell r="U591">
            <v>6328096</v>
          </cell>
          <cell r="V591">
            <v>1054171</v>
          </cell>
          <cell r="W591">
            <v>6328361</v>
          </cell>
          <cell r="X591" t="str">
            <v/>
          </cell>
          <cell r="Y591" t="str">
            <v>oui</v>
          </cell>
        </row>
        <row r="592">
          <cell r="A592" t="str">
            <v>06700125</v>
          </cell>
          <cell r="B592">
            <v>2015</v>
          </cell>
          <cell r="C592" t="str">
            <v>RMC</v>
          </cell>
          <cell r="E592" t="str">
            <v>REF</v>
          </cell>
          <cell r="F592" t="str">
            <v>REF</v>
          </cell>
          <cell r="G592" t="str">
            <v>PROVENCE-ALPES-COTE-D'AZUR</v>
          </cell>
          <cell r="H592" t="str">
            <v>Alpes Maritimes</v>
          </cell>
          <cell r="I592" t="str">
            <v>06</v>
          </cell>
          <cell r="J592" t="str">
            <v>COURMES</v>
          </cell>
          <cell r="K592" t="str">
            <v>06049</v>
          </cell>
          <cell r="L592">
            <v>471</v>
          </cell>
          <cell r="M592" t="str">
            <v>LOUP</v>
          </cell>
          <cell r="N592" t="str">
            <v>GMP7</v>
          </cell>
          <cell r="O592" t="str">
            <v>LOUP A COURMES</v>
          </cell>
          <cell r="P592">
            <v>1020989</v>
          </cell>
          <cell r="Q592">
            <v>6304053</v>
          </cell>
          <cell r="R592">
            <v>1020995</v>
          </cell>
          <cell r="S592">
            <v>6304060</v>
          </cell>
          <cell r="T592">
            <v>1021085</v>
          </cell>
          <cell r="U592">
            <v>6303947</v>
          </cell>
          <cell r="V592">
            <v>1020989</v>
          </cell>
          <cell r="W592">
            <v>6304053</v>
          </cell>
          <cell r="X592" t="str">
            <v/>
          </cell>
          <cell r="Y592" t="str">
            <v>oui</v>
          </cell>
        </row>
        <row r="593">
          <cell r="A593" t="str">
            <v>06700175</v>
          </cell>
          <cell r="B593">
            <v>2015</v>
          </cell>
          <cell r="C593" t="str">
            <v>RMC</v>
          </cell>
          <cell r="E593" t="str">
            <v>REFRCS</v>
          </cell>
          <cell r="F593" t="str">
            <v>REF</v>
          </cell>
          <cell r="G593" t="str">
            <v>PROVENCE-ALPES-COTE-D'AZUR</v>
          </cell>
          <cell r="H593" t="str">
            <v>Alpes Maritimes</v>
          </cell>
          <cell r="I593" t="str">
            <v>06</v>
          </cell>
          <cell r="J593" t="str">
            <v>TOURRETTES-SUR-LOUP</v>
          </cell>
          <cell r="K593" t="str">
            <v>06148</v>
          </cell>
          <cell r="L593">
            <v>46</v>
          </cell>
          <cell r="M593" t="str">
            <v>LOUP</v>
          </cell>
          <cell r="N593" t="str">
            <v>GMP7</v>
          </cell>
          <cell r="O593" t="str">
            <v>LOUP A TOURRETTE-SUR-LOUP 6</v>
          </cell>
          <cell r="P593">
            <v>1028237</v>
          </cell>
          <cell r="Q593">
            <v>6296268</v>
          </cell>
          <cell r="R593">
            <v>1028237</v>
          </cell>
          <cell r="S593">
            <v>6296268</v>
          </cell>
          <cell r="T593">
            <v>1028249</v>
          </cell>
          <cell r="U593">
            <v>6296149</v>
          </cell>
          <cell r="V593">
            <v>1028237</v>
          </cell>
          <cell r="W593">
            <v>6296268</v>
          </cell>
          <cell r="X593" t="str">
            <v/>
          </cell>
          <cell r="Y593" t="str">
            <v>oui</v>
          </cell>
        </row>
        <row r="594">
          <cell r="A594" t="str">
            <v>06700415</v>
          </cell>
          <cell r="B594">
            <v>2015</v>
          </cell>
          <cell r="C594" t="str">
            <v>RMC</v>
          </cell>
          <cell r="E594" t="str">
            <v>RCO</v>
          </cell>
          <cell r="F594" t="str">
            <v>RCO</v>
          </cell>
          <cell r="G594" t="str">
            <v>PROVENCE-ALPES-COTE-D'AZUR</v>
          </cell>
          <cell r="H594" t="str">
            <v>Alpes Maritimes</v>
          </cell>
          <cell r="I594" t="str">
            <v>06</v>
          </cell>
          <cell r="J594" t="str">
            <v>LA TRINITE</v>
          </cell>
          <cell r="K594" t="str">
            <v>06149</v>
          </cell>
          <cell r="L594">
            <v>80</v>
          </cell>
          <cell r="M594" t="str">
            <v>PAILLON</v>
          </cell>
          <cell r="N594" t="str">
            <v>MP6</v>
          </cell>
          <cell r="O594" t="str">
            <v>PAILLON A DRAP 2</v>
          </cell>
          <cell r="P594">
            <v>1047553</v>
          </cell>
          <cell r="Q594">
            <v>6303965</v>
          </cell>
          <cell r="R594">
            <v>1047669</v>
          </cell>
          <cell r="S594">
            <v>6304190</v>
          </cell>
          <cell r="T594">
            <v>1047568</v>
          </cell>
          <cell r="U594">
            <v>6304136</v>
          </cell>
          <cell r="V594">
            <v>1047553</v>
          </cell>
          <cell r="W594">
            <v>6303965</v>
          </cell>
          <cell r="X594" t="str">
            <v>oui</v>
          </cell>
          <cell r="Y594" t="str">
            <v>oui</v>
          </cell>
        </row>
        <row r="595">
          <cell r="A595" t="str">
            <v>06709500</v>
          </cell>
          <cell r="B595">
            <v>2015</v>
          </cell>
          <cell r="C595" t="str">
            <v>RMC</v>
          </cell>
          <cell r="E595" t="str">
            <v>RCO</v>
          </cell>
          <cell r="F595" t="str">
            <v>RCO</v>
          </cell>
          <cell r="G595" t="str">
            <v>PROVENCE-ALPES-COTE-D'AZUR</v>
          </cell>
          <cell r="H595" t="str">
            <v>Hautes-Alpes</v>
          </cell>
          <cell r="I595" t="str">
            <v>05</v>
          </cell>
          <cell r="J595" t="str">
            <v>FOREST-SAINT-JULIEN</v>
          </cell>
          <cell r="K595" t="str">
            <v>05056</v>
          </cell>
          <cell r="L595">
            <v>1015</v>
          </cell>
          <cell r="M595" t="str">
            <v>DRAC</v>
          </cell>
          <cell r="N595" t="str">
            <v>GM7/2</v>
          </cell>
          <cell r="O595" t="str">
            <v>DRAC A SAINT JULIEN EN CHAMPSAUR</v>
          </cell>
          <cell r="X595" t="str">
            <v>oui</v>
          </cell>
          <cell r="Y595" t="str">
            <v>oui</v>
          </cell>
        </row>
        <row r="596">
          <cell r="A596" t="str">
            <v>06710010</v>
          </cell>
          <cell r="B596">
            <v>2015</v>
          </cell>
          <cell r="C596" t="str">
            <v>RMC</v>
          </cell>
          <cell r="E596" t="str">
            <v>RCS</v>
          </cell>
          <cell r="F596" t="str">
            <v>RCS</v>
          </cell>
          <cell r="G596" t="str">
            <v>PROVENCE-ALPES-COTE-D'AZUR</v>
          </cell>
          <cell r="H596" t="str">
            <v>Alpes Maritimes</v>
          </cell>
          <cell r="I596" t="str">
            <v>06</v>
          </cell>
          <cell r="J596" t="str">
            <v>DALUIS</v>
          </cell>
          <cell r="K596" t="str">
            <v>06053</v>
          </cell>
          <cell r="L596">
            <v>661</v>
          </cell>
          <cell r="M596" t="str">
            <v>VAR</v>
          </cell>
          <cell r="N596" t="str">
            <v>MP2</v>
          </cell>
          <cell r="O596" t="str">
            <v>VAR A DALUIS</v>
          </cell>
          <cell r="P596">
            <v>1007349</v>
          </cell>
          <cell r="Q596">
            <v>6333842</v>
          </cell>
          <cell r="R596">
            <v>1007349</v>
          </cell>
          <cell r="S596">
            <v>6333842</v>
          </cell>
          <cell r="T596">
            <v>1006602</v>
          </cell>
          <cell r="U596">
            <v>6333182</v>
          </cell>
          <cell r="V596">
            <v>1007349</v>
          </cell>
          <cell r="W596">
            <v>6333842</v>
          </cell>
          <cell r="X596" t="str">
            <v>oui</v>
          </cell>
          <cell r="Y596" t="str">
            <v>oui</v>
          </cell>
        </row>
        <row r="597">
          <cell r="A597" t="str">
            <v>06710020</v>
          </cell>
          <cell r="B597">
            <v>2015</v>
          </cell>
          <cell r="C597" t="str">
            <v>RMC</v>
          </cell>
          <cell r="E597" t="str">
            <v>REF</v>
          </cell>
          <cell r="F597" t="str">
            <v>REF</v>
          </cell>
          <cell r="G597" t="str">
            <v>PROVENCE-ALPES-COTE-D'AZUR</v>
          </cell>
          <cell r="H597" t="str">
            <v>Alpes Maritimes</v>
          </cell>
          <cell r="I597" t="str">
            <v>06</v>
          </cell>
          <cell r="J597" t="str">
            <v>TOUET-SUR-VAR</v>
          </cell>
          <cell r="K597" t="str">
            <v>06143</v>
          </cell>
          <cell r="L597">
            <v>320</v>
          </cell>
          <cell r="M597" t="str">
            <v>VAR</v>
          </cell>
          <cell r="N597" t="str">
            <v>GM7/2</v>
          </cell>
          <cell r="O597" t="str">
            <v>VAR A TOUET-SUR-VAR 1</v>
          </cell>
          <cell r="P597">
            <v>1021057</v>
          </cell>
          <cell r="Q597">
            <v>6324428</v>
          </cell>
          <cell r="R597">
            <v>1020690</v>
          </cell>
          <cell r="S597">
            <v>6324513</v>
          </cell>
          <cell r="T597">
            <v>1021057</v>
          </cell>
          <cell r="U597">
            <v>6324428</v>
          </cell>
          <cell r="V597">
            <v>1021057</v>
          </cell>
          <cell r="W597">
            <v>6324428</v>
          </cell>
          <cell r="X597" t="str">
            <v/>
          </cell>
          <cell r="Y597" t="str">
            <v>oui</v>
          </cell>
        </row>
        <row r="598">
          <cell r="A598" t="str">
            <v>06710029</v>
          </cell>
          <cell r="B598">
            <v>2015</v>
          </cell>
          <cell r="C598" t="str">
            <v>RMC</v>
          </cell>
          <cell r="E598" t="str">
            <v>RCS</v>
          </cell>
          <cell r="F598" t="str">
            <v>RCS</v>
          </cell>
          <cell r="G598" t="str">
            <v>PROVENCE-ALPES-COTE-D'AZUR</v>
          </cell>
          <cell r="H598" t="str">
            <v>Alpes de Haute Provence</v>
          </cell>
          <cell r="I598" t="str">
            <v>04</v>
          </cell>
          <cell r="J598" t="str">
            <v>SAINT-BENOIT</v>
          </cell>
          <cell r="K598" t="str">
            <v>04174</v>
          </cell>
          <cell r="L598">
            <v>532</v>
          </cell>
          <cell r="M598" t="str">
            <v>COULOMP</v>
          </cell>
          <cell r="N598" t="str">
            <v>GMP7</v>
          </cell>
          <cell r="O598" t="str">
            <v>COULOMP A ST-BENOIT 2</v>
          </cell>
          <cell r="P598">
            <v>1001416</v>
          </cell>
          <cell r="Q598">
            <v>6325779</v>
          </cell>
          <cell r="R598">
            <v>1001416</v>
          </cell>
          <cell r="S598">
            <v>6325779</v>
          </cell>
          <cell r="T598">
            <v>1001517</v>
          </cell>
          <cell r="U598">
            <v>6325857</v>
          </cell>
          <cell r="V598">
            <v>1001416</v>
          </cell>
          <cell r="W598">
            <v>6325779</v>
          </cell>
          <cell r="X598" t="str">
            <v>oui</v>
          </cell>
          <cell r="Y598" t="str">
            <v>oui</v>
          </cell>
        </row>
        <row r="599">
          <cell r="A599" t="str">
            <v>06710030</v>
          </cell>
          <cell r="B599">
            <v>2015</v>
          </cell>
          <cell r="C599" t="str">
            <v>RMC</v>
          </cell>
          <cell r="E599" t="str">
            <v>RCS</v>
          </cell>
          <cell r="F599" t="str">
            <v>RCS</v>
          </cell>
          <cell r="G599" t="str">
            <v>PROVENCE-ALPES-COTE-D'AZUR</v>
          </cell>
          <cell r="H599" t="str">
            <v>Alpes de Haute Provence</v>
          </cell>
          <cell r="I599" t="str">
            <v>04</v>
          </cell>
          <cell r="J599" t="str">
            <v>LA BRILLANNE</v>
          </cell>
          <cell r="K599" t="str">
            <v>04034</v>
          </cell>
          <cell r="L599">
            <v>346</v>
          </cell>
          <cell r="M599" t="str">
            <v>LAUZON</v>
          </cell>
          <cell r="N599" t="str">
            <v>MP6</v>
          </cell>
          <cell r="O599" t="str">
            <v>LAUZON A LA-BRILLANNE 2</v>
          </cell>
          <cell r="P599">
            <v>931683</v>
          </cell>
          <cell r="Q599">
            <v>6317300</v>
          </cell>
          <cell r="R599">
            <v>931684</v>
          </cell>
          <cell r="S599">
            <v>6317292</v>
          </cell>
          <cell r="T599">
            <v>931718</v>
          </cell>
          <cell r="U599">
            <v>6317215</v>
          </cell>
          <cell r="V599">
            <v>931683</v>
          </cell>
          <cell r="W599">
            <v>6317300</v>
          </cell>
          <cell r="X599" t="str">
            <v>oui</v>
          </cell>
          <cell r="Y599" t="str">
            <v>oui</v>
          </cell>
        </row>
        <row r="600">
          <cell r="A600" t="str">
            <v>06710100</v>
          </cell>
          <cell r="B600">
            <v>2015</v>
          </cell>
          <cell r="C600" t="str">
            <v>RMC</v>
          </cell>
          <cell r="E600" t="str">
            <v>RCS</v>
          </cell>
          <cell r="F600" t="str">
            <v>RCS</v>
          </cell>
          <cell r="G600" t="str">
            <v>PROVENCE-ALPES-COTE-D'AZUR</v>
          </cell>
          <cell r="H600" t="str">
            <v>Alpes Maritimes</v>
          </cell>
          <cell r="I600" t="str">
            <v>06</v>
          </cell>
          <cell r="J600" t="str">
            <v>RIGAUD</v>
          </cell>
          <cell r="K600" t="str">
            <v>06101</v>
          </cell>
          <cell r="L600">
            <v>387</v>
          </cell>
          <cell r="M600" t="str">
            <v>CIANS</v>
          </cell>
          <cell r="N600" t="str">
            <v>TP2</v>
          </cell>
          <cell r="O600" t="str">
            <v>CIANS A RIGAUD 4</v>
          </cell>
          <cell r="P600">
            <v>1020793</v>
          </cell>
          <cell r="Q600">
            <v>6325931</v>
          </cell>
          <cell r="R600">
            <v>1020799</v>
          </cell>
          <cell r="S600">
            <v>6326122</v>
          </cell>
          <cell r="T600">
            <v>1020651</v>
          </cell>
          <cell r="U600">
            <v>6325899</v>
          </cell>
          <cell r="V600">
            <v>1020793</v>
          </cell>
          <cell r="W600">
            <v>6325931</v>
          </cell>
          <cell r="X600" t="str">
            <v>oui</v>
          </cell>
          <cell r="Y600" t="str">
            <v>oui</v>
          </cell>
        </row>
        <row r="601">
          <cell r="A601" t="str">
            <v>06710110</v>
          </cell>
          <cell r="B601">
            <v>2015</v>
          </cell>
          <cell r="C601" t="str">
            <v>RMC</v>
          </cell>
          <cell r="E601" t="str">
            <v>RCS</v>
          </cell>
          <cell r="F601" t="str">
            <v>RCS</v>
          </cell>
          <cell r="G601" t="str">
            <v>PROVENCE-ALPES-COTE-D'AZUR</v>
          </cell>
          <cell r="H601" t="str">
            <v>Alpes Maritimes</v>
          </cell>
          <cell r="I601" t="str">
            <v>06</v>
          </cell>
          <cell r="J601" t="str">
            <v>UTELLE</v>
          </cell>
          <cell r="K601" t="str">
            <v>06151</v>
          </cell>
          <cell r="L601">
            <v>140</v>
          </cell>
          <cell r="M601" t="str">
            <v>VAR</v>
          </cell>
          <cell r="N601" t="str">
            <v>GM7/2</v>
          </cell>
          <cell r="O601" t="str">
            <v>VAR A UTELLE 2</v>
          </cell>
          <cell r="P601">
            <v>1037005</v>
          </cell>
          <cell r="Q601">
            <v>6317125</v>
          </cell>
          <cell r="R601">
            <v>1038045</v>
          </cell>
          <cell r="S601">
            <v>6315872</v>
          </cell>
          <cell r="T601">
            <v>1037878</v>
          </cell>
          <cell r="U601">
            <v>6315913</v>
          </cell>
          <cell r="V601">
            <v>1037005</v>
          </cell>
          <cell r="W601">
            <v>6317125</v>
          </cell>
          <cell r="X601" t="str">
            <v>oui</v>
          </cell>
          <cell r="Y601" t="str">
            <v>oui</v>
          </cell>
        </row>
        <row r="602">
          <cell r="A602" t="str">
            <v>06750950</v>
          </cell>
          <cell r="B602">
            <v>2015</v>
          </cell>
          <cell r="C602" t="str">
            <v>RMC</v>
          </cell>
          <cell r="E602" t="str">
            <v>RCS</v>
          </cell>
          <cell r="F602" t="str">
            <v>RCS</v>
          </cell>
          <cell r="G602" t="str">
            <v>PROVENCE-ALPES-COTE-D'AZUR</v>
          </cell>
          <cell r="H602" t="str">
            <v>Hautes Alpes</v>
          </cell>
          <cell r="I602" t="str">
            <v>05</v>
          </cell>
          <cell r="J602" t="str">
            <v>RIBIERS</v>
          </cell>
          <cell r="K602" t="str">
            <v>05118</v>
          </cell>
          <cell r="L602">
            <v>499</v>
          </cell>
          <cell r="M602" t="str">
            <v>BUECH</v>
          </cell>
          <cell r="N602" t="str">
            <v>GMP7</v>
          </cell>
          <cell r="O602" t="str">
            <v>BUECH A RIBIERS 2</v>
          </cell>
          <cell r="P602">
            <v>928389</v>
          </cell>
          <cell r="Q602">
            <v>6352681</v>
          </cell>
          <cell r="R602">
            <v>928471</v>
          </cell>
          <cell r="S602">
            <v>6353113</v>
          </cell>
          <cell r="T602">
            <v>928602</v>
          </cell>
          <cell r="U602">
            <v>6352625</v>
          </cell>
          <cell r="V602">
            <v>928389</v>
          </cell>
          <cell r="W602">
            <v>6352681</v>
          </cell>
          <cell r="X602" t="str">
            <v/>
          </cell>
          <cell r="Y602" t="str">
            <v>oui</v>
          </cell>
        </row>
        <row r="603">
          <cell r="A603" t="str">
            <v>06800005</v>
          </cell>
          <cell r="B603">
            <v>2015</v>
          </cell>
          <cell r="C603" t="str">
            <v>RMC</v>
          </cell>
          <cell r="E603" t="str">
            <v>RCO</v>
          </cell>
          <cell r="F603" t="str">
            <v>RCO</v>
          </cell>
          <cell r="G603" t="str">
            <v>RHONE-ALPES</v>
          </cell>
          <cell r="H603" t="str">
            <v>Drôme</v>
          </cell>
          <cell r="I603" t="str">
            <v>26</v>
          </cell>
          <cell r="J603" t="str">
            <v>SAINT-RAMBERT-D'ALBON</v>
          </cell>
          <cell r="K603" t="str">
            <v>26325</v>
          </cell>
          <cell r="L603">
            <v>146</v>
          </cell>
          <cell r="M603" t="str">
            <v>ORON</v>
          </cell>
          <cell r="N603" t="str">
            <v>P5</v>
          </cell>
          <cell r="O603" t="str">
            <v>ORON A ST-RAMBERT-D'ALBON 2</v>
          </cell>
          <cell r="P603">
            <v>842728</v>
          </cell>
          <cell r="Q603">
            <v>6468407</v>
          </cell>
          <cell r="R603" t="str">
            <v>0</v>
          </cell>
          <cell r="S603" t="str">
            <v>0</v>
          </cell>
          <cell r="T603" t="str">
            <v>0</v>
          </cell>
          <cell r="U603" t="str">
            <v>0</v>
          </cell>
          <cell r="X603" t="str">
            <v>oui</v>
          </cell>
          <cell r="Y603" t="str">
            <v>oui</v>
          </cell>
        </row>
        <row r="604">
          <cell r="A604" t="str">
            <v>06810010</v>
          </cell>
          <cell r="B604">
            <v>2015</v>
          </cell>
          <cell r="C604" t="str">
            <v>RMC</v>
          </cell>
          <cell r="F604" t="str">
            <v/>
          </cell>
          <cell r="G604" t="str">
            <v>RHONE-ALPES</v>
          </cell>
          <cell r="H604" t="str">
            <v>Ain</v>
          </cell>
          <cell r="I604" t="str">
            <v>01</v>
          </cell>
          <cell r="J604" t="str">
            <v>SAINT-DIDIER-SUR-CHALARONNE</v>
          </cell>
          <cell r="K604" t="str">
            <v>01348</v>
          </cell>
          <cell r="L604">
            <v>168</v>
          </cell>
          <cell r="M604" t="str">
            <v>SAONE</v>
          </cell>
          <cell r="N604" t="str">
            <v>TG15</v>
          </cell>
          <cell r="O604" t="str">
            <v>SAONE A ST-SYMPHORIEN-D'ANCELLES</v>
          </cell>
          <cell r="P604">
            <v>837283</v>
          </cell>
          <cell r="Q604">
            <v>6566884</v>
          </cell>
          <cell r="R604">
            <v>837283</v>
          </cell>
          <cell r="S604">
            <v>6566884</v>
          </cell>
          <cell r="T604">
            <v>837282</v>
          </cell>
          <cell r="U604">
            <v>6566451</v>
          </cell>
          <cell r="V604">
            <v>837283</v>
          </cell>
          <cell r="W604">
            <v>6566884</v>
          </cell>
          <cell r="X604" t="str">
            <v>oui</v>
          </cell>
          <cell r="Y604" t="str">
            <v/>
          </cell>
        </row>
        <row r="605">
          <cell r="A605" t="str">
            <v>06820013</v>
          </cell>
          <cell r="B605">
            <v>2015</v>
          </cell>
          <cell r="C605" t="str">
            <v>RMC</v>
          </cell>
          <cell r="E605" t="str">
            <v>RCS</v>
          </cell>
          <cell r="F605" t="str">
            <v>RCS</v>
          </cell>
          <cell r="G605" t="str">
            <v>RHONE-ALPES</v>
          </cell>
          <cell r="H605" t="str">
            <v>Ardèche</v>
          </cell>
          <cell r="I605" t="str">
            <v>07</v>
          </cell>
          <cell r="J605" t="str">
            <v>LE POUZIN</v>
          </cell>
          <cell r="K605" t="str">
            <v>07181</v>
          </cell>
          <cell r="L605">
            <v>96</v>
          </cell>
          <cell r="M605" t="str">
            <v>OUVEZE (07)</v>
          </cell>
          <cell r="N605" t="str">
            <v>PTP8</v>
          </cell>
          <cell r="O605" t="str">
            <v>OUVEZE A ROMPON 2</v>
          </cell>
          <cell r="P605">
            <v>837214</v>
          </cell>
          <cell r="Q605">
            <v>6408091</v>
          </cell>
          <cell r="R605" t="str">
            <v>836863</v>
          </cell>
          <cell r="S605" t="str">
            <v>6408385</v>
          </cell>
          <cell r="T605" t="str">
            <v>837126</v>
          </cell>
          <cell r="U605" t="str">
            <v>6408297</v>
          </cell>
          <cell r="X605" t="str">
            <v>oui</v>
          </cell>
          <cell r="Y605" t="str">
            <v>oui</v>
          </cell>
        </row>
        <row r="606">
          <cell r="A606" t="str">
            <v>06820089</v>
          </cell>
          <cell r="B606">
            <v>2015</v>
          </cell>
          <cell r="C606" t="str">
            <v>RMC</v>
          </cell>
          <cell r="E606" t="str">
            <v>RCS</v>
          </cell>
          <cell r="F606" t="str">
            <v>RCS</v>
          </cell>
          <cell r="G606" t="str">
            <v>PROVENCE-ALPES-COTE-D'AZUR</v>
          </cell>
          <cell r="H606" t="str">
            <v>Hautes-Alpes</v>
          </cell>
          <cell r="I606" t="str">
            <v>05</v>
          </cell>
          <cell r="J606" t="str">
            <v>LA GRAVE</v>
          </cell>
          <cell r="K606" t="str">
            <v>05063</v>
          </cell>
          <cell r="L606">
            <v>1428</v>
          </cell>
          <cell r="M606" t="str">
            <v>ROMANCHE</v>
          </cell>
          <cell r="N606" t="str">
            <v>MP2</v>
          </cell>
          <cell r="O606" t="str">
            <v>ROMANCHE A LA-GRAVE</v>
          </cell>
          <cell r="P606">
            <v>960069</v>
          </cell>
          <cell r="Q606">
            <v>6443687</v>
          </cell>
          <cell r="R606">
            <v>960802</v>
          </cell>
          <cell r="S606">
            <v>6443888</v>
          </cell>
          <cell r="T606">
            <v>960542</v>
          </cell>
          <cell r="U606">
            <v>6443877</v>
          </cell>
          <cell r="V606">
            <v>960069</v>
          </cell>
          <cell r="W606">
            <v>6443687</v>
          </cell>
          <cell r="X606" t="str">
            <v>oui</v>
          </cell>
          <cell r="Y606" t="str">
            <v>oui</v>
          </cell>
        </row>
        <row r="607">
          <cell r="A607" t="str">
            <v>06820138</v>
          </cell>
          <cell r="B607">
            <v>2015</v>
          </cell>
          <cell r="C607" t="str">
            <v>RMC</v>
          </cell>
          <cell r="E607" t="str">
            <v>REF</v>
          </cell>
          <cell r="F607" t="str">
            <v>REF</v>
          </cell>
          <cell r="G607" t="str">
            <v>RHONE-ALPES</v>
          </cell>
          <cell r="H607" t="str">
            <v>Loire</v>
          </cell>
          <cell r="I607" t="str">
            <v>42</v>
          </cell>
          <cell r="J607" t="str">
            <v>LA VALLA-EN-GIER</v>
          </cell>
          <cell r="K607" t="str">
            <v>42322</v>
          </cell>
          <cell r="L607">
            <v>588</v>
          </cell>
          <cell r="M607" t="str">
            <v>GIER</v>
          </cell>
          <cell r="N607" t="str">
            <v>TP3</v>
          </cell>
          <cell r="O607" t="str">
            <v>GIER A LA-VALLA-EN-GIER</v>
          </cell>
          <cell r="P607">
            <v>820186</v>
          </cell>
          <cell r="Q607">
            <v>6480464</v>
          </cell>
          <cell r="R607" t="str">
            <v>820274</v>
          </cell>
          <cell r="S607" t="str">
            <v>6480322</v>
          </cell>
          <cell r="T607" t="str">
            <v>820221</v>
          </cell>
          <cell r="U607" t="str">
            <v>6480385</v>
          </cell>
          <cell r="X607" t="str">
            <v>oui</v>
          </cell>
          <cell r="Y607" t="str">
            <v>oui</v>
          </cell>
        </row>
        <row r="608">
          <cell r="A608" t="str">
            <v>06820164</v>
          </cell>
          <cell r="B608">
            <v>2015</v>
          </cell>
          <cell r="C608" t="str">
            <v>RMC</v>
          </cell>
          <cell r="E608" t="str">
            <v>RCS</v>
          </cell>
          <cell r="F608" t="str">
            <v>RCS</v>
          </cell>
          <cell r="G608" t="str">
            <v>PROVENCE-ALPES-COTE-D'AZUR</v>
          </cell>
          <cell r="H608" t="str">
            <v>Hautes-Alpes</v>
          </cell>
          <cell r="I608" t="str">
            <v>05</v>
          </cell>
          <cell r="J608" t="str">
            <v>DEVOLUY</v>
          </cell>
          <cell r="K608" t="str">
            <v>05139</v>
          </cell>
          <cell r="L608">
            <v>1036</v>
          </cell>
          <cell r="M608" t="str">
            <v>SOULOISE</v>
          </cell>
          <cell r="N608" t="str">
            <v>TP7</v>
          </cell>
          <cell r="O608" t="str">
            <v>SOULOISE A ST-DISDIER-EN-DEVOLUY</v>
          </cell>
          <cell r="P608">
            <v>928992</v>
          </cell>
          <cell r="Q608">
            <v>6408383</v>
          </cell>
          <cell r="R608">
            <v>928972</v>
          </cell>
          <cell r="S608">
            <v>6408406</v>
          </cell>
          <cell r="T608">
            <v>928877</v>
          </cell>
          <cell r="U608">
            <v>6408451</v>
          </cell>
          <cell r="V608">
            <v>928992</v>
          </cell>
          <cell r="W608">
            <v>6408383</v>
          </cell>
          <cell r="X608" t="str">
            <v>oui</v>
          </cell>
          <cell r="Y608" t="str">
            <v>oui</v>
          </cell>
        </row>
        <row r="609">
          <cell r="A609" t="str">
            <v>06820350</v>
          </cell>
          <cell r="B609">
            <v>2015</v>
          </cell>
          <cell r="C609" t="str">
            <v>RMC</v>
          </cell>
          <cell r="E609" t="str">
            <v>RCO</v>
          </cell>
          <cell r="F609" t="str">
            <v>RCO</v>
          </cell>
          <cell r="G609" t="str">
            <v>RHONE-ALPES</v>
          </cell>
          <cell r="H609" t="str">
            <v>Loire</v>
          </cell>
          <cell r="I609" t="str">
            <v>42</v>
          </cell>
          <cell r="J609" t="str">
            <v>CHAVANAY</v>
          </cell>
          <cell r="K609" t="str">
            <v>42056</v>
          </cell>
          <cell r="L609">
            <v>156</v>
          </cell>
          <cell r="M609" t="str">
            <v>VALENCIZE</v>
          </cell>
          <cell r="N609" t="str">
            <v>TP3</v>
          </cell>
          <cell r="O609" t="str">
            <v>VALENCIZE A CHAVANAY 2</v>
          </cell>
          <cell r="P609">
            <v>835374</v>
          </cell>
          <cell r="Q609">
            <v>6480809</v>
          </cell>
          <cell r="R609" t="str">
            <v>835274</v>
          </cell>
          <cell r="S609" t="str">
            <v>6480727</v>
          </cell>
          <cell r="T609" t="str">
            <v>835387</v>
          </cell>
          <cell r="U609" t="str">
            <v>6480791</v>
          </cell>
          <cell r="X609" t="str">
            <v>oui</v>
          </cell>
          <cell r="Y609" t="str">
            <v>oui</v>
          </cell>
        </row>
        <row r="610">
          <cell r="A610" t="str">
            <v>06820850</v>
          </cell>
          <cell r="B610">
            <v>2015</v>
          </cell>
          <cell r="C610" t="str">
            <v>RMC</v>
          </cell>
          <cell r="E610" t="str">
            <v>RCO</v>
          </cell>
          <cell r="F610" t="str">
            <v>RCO</v>
          </cell>
          <cell r="G610" t="str">
            <v>RHONE-ALPES</v>
          </cell>
          <cell r="H610" t="str">
            <v>Loire</v>
          </cell>
          <cell r="I610" t="str">
            <v>42</v>
          </cell>
          <cell r="J610" t="str">
            <v>SAINT-PIERRE-DE-BOEUF</v>
          </cell>
          <cell r="K610" t="str">
            <v>42272</v>
          </cell>
          <cell r="L610">
            <v>142</v>
          </cell>
          <cell r="M610" t="str">
            <v>BATALON</v>
          </cell>
          <cell r="N610" t="str">
            <v>P3</v>
          </cell>
          <cell r="O610" t="str">
            <v>BATALON A ST-PIERRE-DE-BOEUF 2</v>
          </cell>
          <cell r="P610">
            <v>836722</v>
          </cell>
          <cell r="Q610">
            <v>6478130</v>
          </cell>
          <cell r="R610" t="str">
            <v>836765</v>
          </cell>
          <cell r="S610" t="str">
            <v>6478139</v>
          </cell>
          <cell r="T610" t="str">
            <v>836823</v>
          </cell>
          <cell r="U610" t="str">
            <v>6478128</v>
          </cell>
          <cell r="X610" t="str">
            <v>oui</v>
          </cell>
          <cell r="Y610" t="str">
            <v>oui</v>
          </cell>
        </row>
        <row r="611">
          <cell r="A611" t="str">
            <v>06830030</v>
          </cell>
          <cell r="B611">
            <v>2015</v>
          </cell>
          <cell r="C611" t="str">
            <v>RMC</v>
          </cell>
          <cell r="E611" t="str">
            <v>RCO</v>
          </cell>
          <cell r="F611" t="str">
            <v>RCO</v>
          </cell>
          <cell r="G611" t="str">
            <v>RHONE-ALPES</v>
          </cell>
          <cell r="H611" t="str">
            <v>Ardèche</v>
          </cell>
          <cell r="I611" t="str">
            <v>07</v>
          </cell>
          <cell r="J611" t="str">
            <v>SAINT-CYR</v>
          </cell>
          <cell r="K611" t="str">
            <v>07227</v>
          </cell>
          <cell r="L611">
            <v>358</v>
          </cell>
          <cell r="M611" t="str">
            <v>TORRENSON</v>
          </cell>
          <cell r="N611" t="str">
            <v>P3</v>
          </cell>
          <cell r="O611" t="str">
            <v>TORRENSON A ST-CYR</v>
          </cell>
          <cell r="P611">
            <v>836753</v>
          </cell>
          <cell r="Q611">
            <v>6461103</v>
          </cell>
          <cell r="R611" t="str">
            <v>836782</v>
          </cell>
          <cell r="S611" t="str">
            <v>6461090</v>
          </cell>
          <cell r="T611" t="str">
            <v>836832</v>
          </cell>
          <cell r="U611" t="str">
            <v>6461090</v>
          </cell>
          <cell r="X611" t="str">
            <v>oui</v>
          </cell>
          <cell r="Y611" t="str">
            <v>oui</v>
          </cell>
        </row>
        <row r="612">
          <cell r="A612" t="str">
            <v>06830129</v>
          </cell>
          <cell r="B612">
            <v>2015</v>
          </cell>
          <cell r="C612" t="str">
            <v>RMC</v>
          </cell>
          <cell r="E612" t="str">
            <v>RCO</v>
          </cell>
          <cell r="F612" t="str">
            <v>RCO</v>
          </cell>
          <cell r="G612" t="str">
            <v>RHONE-ALPES</v>
          </cell>
          <cell r="H612" t="str">
            <v>Drôme</v>
          </cell>
          <cell r="I612" t="str">
            <v>26</v>
          </cell>
          <cell r="J612" t="str">
            <v>BEAUMONT-MONTEUX</v>
          </cell>
          <cell r="K612" t="str">
            <v>26038</v>
          </cell>
          <cell r="L612">
            <v>146</v>
          </cell>
          <cell r="M612" t="str">
            <v>VEAUNE</v>
          </cell>
          <cell r="N612" t="str">
            <v>TP5</v>
          </cell>
          <cell r="O612" t="str">
            <v>VEAUNE A BEAUMONT-MONTEUX</v>
          </cell>
          <cell r="P612">
            <v>851984</v>
          </cell>
          <cell r="Q612">
            <v>6440120</v>
          </cell>
          <cell r="R612" t="str">
            <v>851933</v>
          </cell>
          <cell r="S612" t="str">
            <v>6440252</v>
          </cell>
          <cell r="T612" t="str">
            <v>851938</v>
          </cell>
          <cell r="U612" t="str">
            <v>6440200</v>
          </cell>
          <cell r="X612" t="str">
            <v>oui</v>
          </cell>
          <cell r="Y612" t="str">
            <v>oui</v>
          </cell>
        </row>
        <row r="613">
          <cell r="A613" t="str">
            <v>06830133</v>
          </cell>
          <cell r="B613">
            <v>2015</v>
          </cell>
          <cell r="C613" t="str">
            <v>RMC</v>
          </cell>
          <cell r="E613" t="str">
            <v/>
          </cell>
          <cell r="F613" t="str">
            <v/>
          </cell>
          <cell r="G613" t="str">
            <v>RHONE-ALPES</v>
          </cell>
          <cell r="H613" t="str">
            <v>Drôme</v>
          </cell>
          <cell r="I613" t="str">
            <v>26</v>
          </cell>
          <cell r="J613" t="str">
            <v>TAIN-L'HERMITAGE</v>
          </cell>
          <cell r="K613" t="str">
            <v>26347</v>
          </cell>
          <cell r="L613">
            <v>137</v>
          </cell>
          <cell r="M613" t="str">
            <v>BOUTERNE</v>
          </cell>
          <cell r="N613" t="str">
            <v>P5</v>
          </cell>
          <cell r="O613" t="str">
            <v>BOUTERNE A TAIN-L'HERMITAGE 2</v>
          </cell>
          <cell r="P613">
            <v>846795</v>
          </cell>
          <cell r="Q613">
            <v>6443436</v>
          </cell>
          <cell r="R613" t="str">
            <v>846860</v>
          </cell>
          <cell r="S613" t="str">
            <v>6443537</v>
          </cell>
          <cell r="T613" t="str">
            <v>846807</v>
          </cell>
          <cell r="U613" t="str">
            <v>6443478</v>
          </cell>
          <cell r="X613" t="str">
            <v/>
          </cell>
          <cell r="Y613" t="str">
            <v/>
          </cell>
        </row>
        <row r="614">
          <cell r="A614" t="str">
            <v>06830550</v>
          </cell>
          <cell r="B614">
            <v>2015</v>
          </cell>
          <cell r="C614" t="str">
            <v>RMC</v>
          </cell>
          <cell r="E614" t="str">
            <v>RCO</v>
          </cell>
          <cell r="F614" t="str">
            <v>RCO</v>
          </cell>
          <cell r="G614" t="str">
            <v>RHONE-ALPES</v>
          </cell>
          <cell r="H614" t="str">
            <v>Ardèche</v>
          </cell>
          <cell r="I614" t="str">
            <v>07</v>
          </cell>
          <cell r="J614" t="str">
            <v>SAINT-DESIRAT</v>
          </cell>
          <cell r="K614" t="str">
            <v>07228</v>
          </cell>
          <cell r="L614">
            <v>141</v>
          </cell>
          <cell r="M614" t="str">
            <v>ECOUTAY</v>
          </cell>
          <cell r="N614" t="str">
            <v>P3</v>
          </cell>
          <cell r="O614" t="str">
            <v>ECOUTAY A ST-DESIRAT</v>
          </cell>
          <cell r="P614">
            <v>840276</v>
          </cell>
          <cell r="Q614">
            <v>6463584</v>
          </cell>
          <cell r="R614" t="str">
            <v>840198</v>
          </cell>
          <cell r="S614" t="str">
            <v>6463546</v>
          </cell>
          <cell r="T614" t="str">
            <v>840257</v>
          </cell>
          <cell r="U614" t="str">
            <v>6463593</v>
          </cell>
          <cell r="X614" t="str">
            <v>oui</v>
          </cell>
          <cell r="Y614" t="str">
            <v>oui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94"/>
  <sheetViews>
    <sheetView tabSelected="1" zoomScale="80" zoomScaleNormal="80" zoomScalePageLayoutView="0" workbookViewId="0" topLeftCell="A58">
      <selection activeCell="A88" sqref="A88:G111"/>
    </sheetView>
  </sheetViews>
  <sheetFormatPr defaultColWidth="11.421875" defaultRowHeight="15"/>
  <cols>
    <col min="1" max="4" width="24.140625" style="46" customWidth="1"/>
    <col min="5" max="5" width="22.140625" style="46" customWidth="1"/>
    <col min="6" max="6" width="24.8515625" style="47" customWidth="1"/>
    <col min="7" max="7" width="22.140625" style="47" customWidth="1"/>
    <col min="8" max="19" width="29.140625" style="46" customWidth="1"/>
    <col min="20" max="20" width="18.8515625" style="46" bestFit="1" customWidth="1"/>
    <col min="21" max="21" width="16.7109375" style="46" bestFit="1" customWidth="1"/>
    <col min="22" max="22" width="14.8515625" style="48" bestFit="1" customWidth="1"/>
    <col min="23" max="23" width="13.57421875" style="48" bestFit="1" customWidth="1"/>
    <col min="24" max="24" width="6.00390625" style="48" bestFit="1" customWidth="1"/>
    <col min="25" max="25" width="32.421875" style="48" customWidth="1"/>
    <col min="26" max="41" width="12.140625" style="48" customWidth="1"/>
    <col min="42" max="16384" width="11.421875" style="48" customWidth="1"/>
  </cols>
  <sheetData>
    <row r="1" spans="1:25" s="2" customFormat="1" ht="16.5" thickBot="1">
      <c r="A1" s="254" t="s">
        <v>0</v>
      </c>
      <c r="B1" s="255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256"/>
      <c r="B2" s="256"/>
      <c r="C2" s="256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5">
      <c r="A4" s="13" t="s">
        <v>1</v>
      </c>
      <c r="B4" s="14" t="s">
        <v>23</v>
      </c>
      <c r="C4" s="14"/>
      <c r="D4" s="14"/>
      <c r="E4" s="15"/>
      <c r="F4" s="16"/>
      <c r="G4" s="257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5">
      <c r="A5" s="19" t="s">
        <v>32</v>
      </c>
      <c r="B5" s="10" t="s">
        <v>33</v>
      </c>
      <c r="C5" s="11"/>
      <c r="D5" s="11"/>
      <c r="E5" s="20"/>
      <c r="F5" s="21"/>
      <c r="G5" s="258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5">
      <c r="A6" s="19" t="s">
        <v>39</v>
      </c>
      <c r="B6" s="11" t="s">
        <v>40</v>
      </c>
      <c r="C6" s="11"/>
      <c r="D6" s="11"/>
      <c r="E6" s="20"/>
      <c r="F6" s="21"/>
      <c r="G6" s="258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258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258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258"/>
      <c r="H9" s="260" t="s">
        <v>56</v>
      </c>
      <c r="I9" s="261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60</v>
      </c>
      <c r="C10" s="11"/>
      <c r="D10" s="11"/>
      <c r="E10" s="20"/>
      <c r="F10" s="21"/>
      <c r="G10" s="258"/>
      <c r="H10" s="262"/>
      <c r="I10" s="263"/>
      <c r="R10" s="17" t="s">
        <v>61</v>
      </c>
      <c r="S10" s="8"/>
      <c r="T10" s="8"/>
      <c r="U10" s="8"/>
      <c r="V10" s="8" t="s">
        <v>62</v>
      </c>
      <c r="W10" s="8"/>
      <c r="X10" s="8"/>
      <c r="Y10" s="9"/>
    </row>
    <row r="11" spans="1:25" s="2" customFormat="1" ht="12.75" customHeight="1">
      <c r="A11" s="19" t="s">
        <v>63</v>
      </c>
      <c r="B11" s="11" t="s">
        <v>64</v>
      </c>
      <c r="C11" s="11"/>
      <c r="D11" s="11"/>
      <c r="E11" s="20"/>
      <c r="F11" s="21"/>
      <c r="G11" s="258"/>
      <c r="H11" s="262"/>
      <c r="I11" s="263"/>
      <c r="R11" s="17" t="s">
        <v>65</v>
      </c>
      <c r="S11" s="8"/>
      <c r="T11" s="8"/>
      <c r="U11" s="8"/>
      <c r="V11" s="8" t="s">
        <v>66</v>
      </c>
      <c r="W11" s="8"/>
      <c r="X11" s="8"/>
      <c r="Y11" s="9"/>
    </row>
    <row r="12" spans="1:25" s="2" customFormat="1" ht="15">
      <c r="A12" s="19" t="s">
        <v>67</v>
      </c>
      <c r="B12" s="11" t="s">
        <v>68</v>
      </c>
      <c r="C12" s="11"/>
      <c r="D12" s="11"/>
      <c r="E12" s="20"/>
      <c r="F12" s="21"/>
      <c r="G12" s="258"/>
      <c r="H12" s="262"/>
      <c r="I12" s="263"/>
      <c r="R12" s="17" t="s">
        <v>69</v>
      </c>
      <c r="S12" s="8"/>
      <c r="T12" s="8"/>
      <c r="U12" s="8"/>
      <c r="V12" s="8" t="s">
        <v>70</v>
      </c>
      <c r="W12" s="8"/>
      <c r="X12" s="8"/>
      <c r="Y12" s="9"/>
    </row>
    <row r="13" spans="1:25" s="2" customFormat="1" ht="15">
      <c r="A13" s="22" t="s">
        <v>71</v>
      </c>
      <c r="B13" s="23" t="s">
        <v>72</v>
      </c>
      <c r="C13" s="23"/>
      <c r="D13" s="23"/>
      <c r="E13" s="24"/>
      <c r="F13" s="25"/>
      <c r="G13" s="259"/>
      <c r="H13" s="264"/>
      <c r="I13" s="265"/>
      <c r="R13" s="17" t="s">
        <v>73</v>
      </c>
      <c r="S13" s="8"/>
      <c r="T13" s="8"/>
      <c r="U13" s="8"/>
      <c r="V13" s="8" t="s">
        <v>74</v>
      </c>
      <c r="W13" s="8"/>
      <c r="X13" s="8"/>
      <c r="Y13" s="9"/>
    </row>
    <row r="14" spans="1:25" s="2" customFormat="1" ht="15">
      <c r="A14" s="19" t="s">
        <v>75</v>
      </c>
      <c r="B14" s="11" t="s">
        <v>76</v>
      </c>
      <c r="C14" s="11"/>
      <c r="D14" s="11"/>
      <c r="E14" s="20"/>
      <c r="F14" s="16"/>
      <c r="G14" s="257" t="s">
        <v>77</v>
      </c>
      <c r="R14" s="17" t="s">
        <v>78</v>
      </c>
      <c r="S14" s="8"/>
      <c r="T14" s="8"/>
      <c r="U14" s="8"/>
      <c r="V14" s="8"/>
      <c r="W14" s="8"/>
      <c r="X14" s="8"/>
      <c r="Y14" s="9"/>
    </row>
    <row r="15" spans="1:25" s="2" customFormat="1" ht="15">
      <c r="A15" s="19" t="s">
        <v>79</v>
      </c>
      <c r="B15" s="11" t="s">
        <v>80</v>
      </c>
      <c r="C15" s="11"/>
      <c r="D15" s="11"/>
      <c r="E15" s="20"/>
      <c r="F15" s="21"/>
      <c r="G15" s="258"/>
      <c r="R15" s="17" t="s">
        <v>81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82</v>
      </c>
      <c r="B16" s="11" t="s">
        <v>83</v>
      </c>
      <c r="C16" s="11"/>
      <c r="D16" s="11"/>
      <c r="E16" s="20"/>
      <c r="F16" s="21"/>
      <c r="G16" s="258"/>
      <c r="R16" s="17" t="s">
        <v>84</v>
      </c>
      <c r="S16" s="26"/>
      <c r="T16" s="26"/>
      <c r="U16" s="26"/>
      <c r="V16" s="26"/>
      <c r="W16" s="26"/>
      <c r="X16" s="26"/>
      <c r="Y16" s="27"/>
    </row>
    <row r="17" spans="1:25" s="2" customFormat="1" ht="15">
      <c r="A17" s="19" t="s">
        <v>85</v>
      </c>
      <c r="B17" s="11" t="s">
        <v>86</v>
      </c>
      <c r="C17" s="11"/>
      <c r="D17" s="11"/>
      <c r="E17" s="20"/>
      <c r="F17" s="21"/>
      <c r="G17" s="258"/>
      <c r="R17" s="17" t="s">
        <v>87</v>
      </c>
      <c r="S17" s="8"/>
      <c r="T17" s="8"/>
      <c r="U17" s="8"/>
      <c r="V17" s="8"/>
      <c r="W17" s="8"/>
      <c r="X17" s="8"/>
      <c r="Y17" s="9"/>
    </row>
    <row r="18" spans="1:25" s="2" customFormat="1" ht="15">
      <c r="A18" s="19" t="s">
        <v>88</v>
      </c>
      <c r="B18" s="10" t="s">
        <v>89</v>
      </c>
      <c r="C18" s="11"/>
      <c r="D18" s="11"/>
      <c r="E18" s="20"/>
      <c r="F18" s="21"/>
      <c r="G18" s="258"/>
      <c r="R18" s="17" t="s">
        <v>90</v>
      </c>
      <c r="S18" s="8"/>
      <c r="T18" s="8"/>
      <c r="U18" s="8"/>
      <c r="V18" s="8"/>
      <c r="W18" s="8"/>
      <c r="X18" s="8"/>
      <c r="Y18" s="9"/>
    </row>
    <row r="19" spans="1:25" s="2" customFormat="1" ht="15">
      <c r="A19" s="22" t="s">
        <v>91</v>
      </c>
      <c r="B19" s="23" t="s">
        <v>92</v>
      </c>
      <c r="C19" s="23"/>
      <c r="D19" s="23"/>
      <c r="E19" s="24"/>
      <c r="F19" s="25"/>
      <c r="G19" s="259"/>
      <c r="R19" s="17" t="s">
        <v>93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94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95</v>
      </c>
      <c r="B21" s="30" t="s">
        <v>95</v>
      </c>
      <c r="C21" s="30" t="s">
        <v>95</v>
      </c>
      <c r="D21" s="30" t="s">
        <v>95</v>
      </c>
      <c r="E21" s="30" t="s">
        <v>95</v>
      </c>
      <c r="F21" s="30" t="s">
        <v>95</v>
      </c>
      <c r="G21" s="30" t="s">
        <v>95</v>
      </c>
      <c r="H21" s="30" t="s">
        <v>95</v>
      </c>
      <c r="I21" s="30" t="s">
        <v>95</v>
      </c>
      <c r="J21" s="30" t="s">
        <v>95</v>
      </c>
      <c r="K21" s="31" t="s">
        <v>95</v>
      </c>
      <c r="L21" s="31" t="s">
        <v>95</v>
      </c>
      <c r="M21" s="31" t="s">
        <v>95</v>
      </c>
      <c r="N21" s="31" t="s">
        <v>95</v>
      </c>
      <c r="O21" s="31" t="s">
        <v>95</v>
      </c>
      <c r="P21" s="31" t="s">
        <v>95</v>
      </c>
      <c r="R21" s="17" t="s">
        <v>96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97</v>
      </c>
      <c r="H22" s="32" t="s">
        <v>98</v>
      </c>
      <c r="I22" s="32" t="s">
        <v>67</v>
      </c>
      <c r="J22" s="32" t="s">
        <v>71</v>
      </c>
      <c r="K22" s="32" t="s">
        <v>99</v>
      </c>
      <c r="L22" s="32" t="s">
        <v>100</v>
      </c>
      <c r="M22" s="32" t="s">
        <v>101</v>
      </c>
      <c r="N22" s="32" t="s">
        <v>102</v>
      </c>
      <c r="O22" s="32" t="s">
        <v>88</v>
      </c>
      <c r="P22" s="32" t="s">
        <v>91</v>
      </c>
      <c r="R22" s="17" t="s">
        <v>103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104</v>
      </c>
      <c r="B23" s="35" t="str">
        <f>'[1]1-Fiche Terrain'!I11</f>
        <v>06101360</v>
      </c>
      <c r="C23" s="36" t="str">
        <f>'[1]1-Fiche Terrain'!C11:F11</f>
        <v>COLLIERES</v>
      </c>
      <c r="D23" s="36" t="str">
        <f>VLOOKUP(B23,'[1](BASE)'!A:W,15,FALSE)</f>
        <v>RUISSEAU DES COLLIERES A ANNEYRON</v>
      </c>
      <c r="E23" s="36" t="str">
        <f>VLOOKUP(B23,'[1](BASE)'!A:W,10,FALSE)</f>
        <v>ANNEYRON</v>
      </c>
      <c r="F23" s="36" t="str">
        <f>VLOOKUP(B23,'[1](BASE)'!A:W,11,FALSE)</f>
        <v>26010</v>
      </c>
      <c r="G23" s="36"/>
      <c r="H23" s="36"/>
      <c r="I23" s="36">
        <f>IF('[1]1-Fiche Terrain'!K23="","",'[1]1-Fiche Terrain'!K23)</f>
        <v>190</v>
      </c>
      <c r="J23" s="36" t="str">
        <f>VLOOKUP(B23,'[1](BASE)'!A:Y,6,FALSE)</f>
        <v>RCO</v>
      </c>
      <c r="K23" s="37"/>
      <c r="L23" s="37"/>
      <c r="M23" s="37"/>
      <c r="N23" s="37"/>
      <c r="O23" s="38">
        <f>'[1]1-Fiche Terrain'!E37</f>
        <v>5.5</v>
      </c>
      <c r="P23" s="38">
        <v>99</v>
      </c>
      <c r="R23" s="17" t="s">
        <v>105</v>
      </c>
      <c r="S23" s="39"/>
      <c r="T23" s="39"/>
      <c r="U23" s="39"/>
      <c r="V23" s="39"/>
      <c r="W23" s="39"/>
      <c r="X23" s="39"/>
      <c r="Y23" s="40"/>
    </row>
    <row r="24" spans="1:25" s="2" customFormat="1" ht="16.5" thickBot="1">
      <c r="A24" s="41"/>
      <c r="B24" s="41"/>
      <c r="C24" s="41"/>
      <c r="D24" s="41"/>
      <c r="E24" s="41"/>
      <c r="F24" s="41"/>
      <c r="G24" s="42">
        <f>VLOOKUP(B23,'[1](BASE)'!A:W,16,FALSE)</f>
        <v>849235</v>
      </c>
      <c r="H24" s="42">
        <f>VLOOKUP(B23,'[1](BASE)'!A:W,17,FALSE)</f>
        <v>6467916</v>
      </c>
      <c r="I24" s="43"/>
      <c r="J24" s="43"/>
      <c r="K24" s="44">
        <f>'[1]1-Fiche Terrain'!E23</f>
        <v>849381</v>
      </c>
      <c r="L24" s="44">
        <f>'[1]1-Fiche Terrain'!E24</f>
        <v>6467885</v>
      </c>
      <c r="M24" s="44">
        <f>'[1]1-Fiche Terrain'!H23</f>
        <v>849260</v>
      </c>
      <c r="N24" s="44">
        <f>'[1]1-Fiche Terrain'!H24</f>
        <v>6467908</v>
      </c>
      <c r="O24" s="43"/>
      <c r="P24" s="43"/>
      <c r="R24" s="17" t="s">
        <v>104</v>
      </c>
      <c r="S24" s="39"/>
      <c r="T24" s="39"/>
      <c r="U24" s="39"/>
      <c r="V24" s="39"/>
      <c r="W24" s="39"/>
      <c r="X24" s="39"/>
      <c r="Y24" s="40"/>
    </row>
    <row r="25" spans="1:25" s="2" customFormat="1" ht="16.5" thickBot="1">
      <c r="A25" s="254" t="s">
        <v>106</v>
      </c>
      <c r="B25" s="266"/>
      <c r="C25" s="255"/>
      <c r="D25" s="1"/>
      <c r="E25" s="1"/>
      <c r="F25" s="41"/>
      <c r="R25" s="45" t="s">
        <v>107</v>
      </c>
      <c r="S25" s="39"/>
      <c r="T25" s="39"/>
      <c r="U25" s="39"/>
      <c r="V25" s="39"/>
      <c r="W25" s="39"/>
      <c r="X25" s="39"/>
      <c r="Y25" s="40"/>
    </row>
    <row r="26" spans="11:25" ht="15">
      <c r="K26" s="2"/>
      <c r="L26" s="2"/>
      <c r="R26" s="45" t="s">
        <v>108</v>
      </c>
      <c r="S26" s="39"/>
      <c r="T26" s="39"/>
      <c r="U26" s="39"/>
      <c r="V26" s="39"/>
      <c r="W26" s="39"/>
      <c r="X26" s="39"/>
      <c r="Y26" s="40"/>
    </row>
    <row r="27" spans="1:25" ht="15">
      <c r="A27" s="10" t="s">
        <v>15</v>
      </c>
      <c r="B27" s="49"/>
      <c r="C27" s="49"/>
      <c r="D27" s="49"/>
      <c r="E27" s="6"/>
      <c r="F27" s="46"/>
      <c r="G27" s="46"/>
      <c r="K27" s="2"/>
      <c r="L27" s="2"/>
      <c r="M27" s="2"/>
      <c r="N27" s="2"/>
      <c r="O27" s="2"/>
      <c r="P27" s="2"/>
      <c r="R27" s="45" t="s">
        <v>109</v>
      </c>
      <c r="S27" s="39"/>
      <c r="T27" s="39"/>
      <c r="U27" s="39"/>
      <c r="V27" s="39"/>
      <c r="W27" s="39"/>
      <c r="X27" s="39"/>
      <c r="Y27" s="40"/>
    </row>
    <row r="28" spans="1:25" ht="15.75" thickBot="1">
      <c r="A28" s="13" t="s">
        <v>32</v>
      </c>
      <c r="B28" s="14" t="s">
        <v>110</v>
      </c>
      <c r="C28" s="14"/>
      <c r="D28" s="14"/>
      <c r="E28" s="50"/>
      <c r="H28" s="47"/>
      <c r="I28" s="47"/>
      <c r="R28" s="51" t="s">
        <v>111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19" t="s">
        <v>39</v>
      </c>
      <c r="B29" s="11" t="s">
        <v>40</v>
      </c>
      <c r="C29" s="11"/>
      <c r="D29" s="11"/>
      <c r="E29" s="55"/>
      <c r="H29" s="47"/>
      <c r="I29" s="47"/>
    </row>
    <row r="30" spans="1:16" ht="13.5" customHeight="1">
      <c r="A30" s="19" t="s">
        <v>112</v>
      </c>
      <c r="B30" s="11" t="s">
        <v>113</v>
      </c>
      <c r="C30" s="11"/>
      <c r="D30" s="11"/>
      <c r="E30" s="55"/>
      <c r="H30" s="47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114</v>
      </c>
      <c r="B31" s="11" t="s">
        <v>115</v>
      </c>
      <c r="C31" s="11"/>
      <c r="D31" s="11"/>
      <c r="E31" s="55"/>
      <c r="H31" s="47"/>
      <c r="I31" s="56"/>
      <c r="J31" s="57"/>
      <c r="K31" s="2"/>
      <c r="L31" s="2"/>
      <c r="M31" s="2"/>
      <c r="V31" s="46"/>
      <c r="W31" s="46"/>
    </row>
    <row r="32" spans="1:23" ht="16.5" thickBot="1">
      <c r="A32" s="19" t="s">
        <v>116</v>
      </c>
      <c r="B32" s="10" t="s">
        <v>117</v>
      </c>
      <c r="C32" s="11"/>
      <c r="D32" s="11"/>
      <c r="E32" s="55"/>
      <c r="G32" s="254" t="s">
        <v>118</v>
      </c>
      <c r="H32" s="266"/>
      <c r="I32" s="266"/>
      <c r="J32" s="255"/>
      <c r="V32" s="46"/>
      <c r="W32" s="46"/>
    </row>
    <row r="33" spans="1:21" ht="15">
      <c r="A33" s="22" t="s">
        <v>119</v>
      </c>
      <c r="B33" s="58" t="s">
        <v>120</v>
      </c>
      <c r="C33" s="23"/>
      <c r="D33" s="23"/>
      <c r="E33" s="59"/>
      <c r="G33" s="56"/>
      <c r="H33" s="57"/>
      <c r="I33" s="2"/>
      <c r="J33" s="2"/>
      <c r="U33" s="48"/>
    </row>
    <row r="34" spans="6:21" ht="15">
      <c r="F34" s="48"/>
      <c r="G34" s="48"/>
      <c r="H34" s="10" t="s">
        <v>15</v>
      </c>
      <c r="I34" s="49"/>
      <c r="J34" s="49"/>
      <c r="U34" s="48"/>
    </row>
    <row r="35" spans="6:21" ht="15">
      <c r="F35" s="48"/>
      <c r="G35" s="48"/>
      <c r="H35" s="60" t="s">
        <v>121</v>
      </c>
      <c r="I35" s="61" t="s">
        <v>122</v>
      </c>
      <c r="J35" s="62"/>
      <c r="U35" s="48"/>
    </row>
    <row r="36" spans="6:21" ht="15">
      <c r="F36" s="46"/>
      <c r="G36" s="46"/>
      <c r="H36" s="60" t="s">
        <v>123</v>
      </c>
      <c r="I36" s="61" t="s">
        <v>124</v>
      </c>
      <c r="J36" s="61"/>
      <c r="K36" s="63"/>
      <c r="L36" s="64"/>
      <c r="P36" s="65"/>
      <c r="Q36" s="65"/>
      <c r="R36" s="48"/>
      <c r="S36" s="48"/>
      <c r="T36" s="48"/>
      <c r="U36" s="48"/>
    </row>
    <row r="37" spans="1:21" ht="15">
      <c r="A37" s="66"/>
      <c r="B37" s="66"/>
      <c r="C37" s="66"/>
      <c r="D37" s="30" t="s">
        <v>95</v>
      </c>
      <c r="E37" s="31" t="s">
        <v>95</v>
      </c>
      <c r="F37" s="67"/>
      <c r="G37" s="46"/>
      <c r="H37" s="30" t="s">
        <v>95</v>
      </c>
      <c r="I37" s="68" t="s">
        <v>125</v>
      </c>
      <c r="R37" s="65"/>
      <c r="S37" s="65"/>
      <c r="T37" s="48"/>
      <c r="U37" s="48"/>
    </row>
    <row r="38" spans="1:21" ht="15">
      <c r="A38" s="32" t="s">
        <v>32</v>
      </c>
      <c r="B38" s="32" t="s">
        <v>39</v>
      </c>
      <c r="C38" s="32" t="s">
        <v>112</v>
      </c>
      <c r="D38" s="69" t="s">
        <v>114</v>
      </c>
      <c r="E38" s="32" t="s">
        <v>116</v>
      </c>
      <c r="F38" s="32" t="s">
        <v>126</v>
      </c>
      <c r="G38" s="32" t="s">
        <v>127</v>
      </c>
      <c r="H38" s="70" t="s">
        <v>121</v>
      </c>
      <c r="I38" s="70" t="s">
        <v>123</v>
      </c>
      <c r="R38" s="65"/>
      <c r="S38" s="65"/>
      <c r="T38" s="48"/>
      <c r="U38" s="48"/>
    </row>
    <row r="39" spans="1:21" ht="15">
      <c r="A39" s="71" t="str">
        <f>B23</f>
        <v>06101360</v>
      </c>
      <c r="B39" s="71" t="str">
        <f>C23</f>
        <v>COLLIERES</v>
      </c>
      <c r="C39" s="72" t="str">
        <f>D23</f>
        <v>RUISSEAU DES COLLIERES A ANNEYRON</v>
      </c>
      <c r="D39" s="73">
        <f>'[1]1-Fiche Terrain'!L11</f>
        <v>42228</v>
      </c>
      <c r="E39" s="74">
        <f>'[1]1-Fiche Terrain'!E38</f>
        <v>5.4</v>
      </c>
      <c r="F39" s="75" t="s">
        <v>128</v>
      </c>
      <c r="G39" s="76" t="s">
        <v>11</v>
      </c>
      <c r="H39" s="35">
        <f>'[1]1-Fiche Terrain'!F47</f>
        <v>1</v>
      </c>
      <c r="I39" s="77" t="str">
        <f>IF('[1]1-Fiche Terrain'!H47="","",'[1]1-Fiche Terrain'!H47)</f>
        <v>M</v>
      </c>
      <c r="R39" s="65"/>
      <c r="S39" s="65"/>
      <c r="T39" s="48"/>
      <c r="U39" s="48"/>
    </row>
    <row r="40" spans="1:21" ht="15">
      <c r="A40" s="32" t="s">
        <v>129</v>
      </c>
      <c r="B40" s="78"/>
      <c r="C40" s="78"/>
      <c r="D40" s="79"/>
      <c r="E40" s="78"/>
      <c r="F40" s="75" t="s">
        <v>130</v>
      </c>
      <c r="G40" s="76" t="s">
        <v>19</v>
      </c>
      <c r="H40" s="35">
        <f>'[1]1-Fiche Terrain'!F48</f>
        <v>0</v>
      </c>
      <c r="I40" s="77">
        <f>IF('[1]1-Fiche Terrain'!H48="","",'[1]1-Fiche Terrain'!H48)</f>
      </c>
      <c r="R40" s="65"/>
      <c r="S40" s="65"/>
      <c r="T40" s="48"/>
      <c r="U40" s="48"/>
    </row>
    <row r="41" spans="1:21" ht="15">
      <c r="A41" s="267"/>
      <c r="B41" s="268"/>
      <c r="C41" s="268"/>
      <c r="D41" s="268"/>
      <c r="E41" s="269"/>
      <c r="F41" s="75" t="s">
        <v>131</v>
      </c>
      <c r="G41" s="76" t="s">
        <v>28</v>
      </c>
      <c r="H41" s="35">
        <f>'[1]1-Fiche Terrain'!F49</f>
        <v>1</v>
      </c>
      <c r="I41" s="77" t="str">
        <f>IF('[1]1-Fiche Terrain'!H49="","",'[1]1-Fiche Terrain'!H49)</f>
        <v>M</v>
      </c>
      <c r="R41" s="65"/>
      <c r="S41" s="65"/>
      <c r="T41" s="48"/>
      <c r="U41" s="48"/>
    </row>
    <row r="42" spans="1:21" ht="15">
      <c r="A42" s="78"/>
      <c r="B42" s="78"/>
      <c r="C42" s="78"/>
      <c r="D42" s="79"/>
      <c r="E42" s="78"/>
      <c r="F42" s="75" t="s">
        <v>132</v>
      </c>
      <c r="G42" s="76" t="s">
        <v>36</v>
      </c>
      <c r="H42" s="35">
        <f>'[1]1-Fiche Terrain'!F50</f>
        <v>1</v>
      </c>
      <c r="I42" s="77" t="str">
        <f>IF('[1]1-Fiche Terrain'!H50="","",'[1]1-Fiche Terrain'!H50)</f>
        <v>M</v>
      </c>
      <c r="R42" s="65"/>
      <c r="S42" s="65"/>
      <c r="T42" s="48"/>
      <c r="U42" s="48"/>
    </row>
    <row r="43" spans="1:21" ht="15">
      <c r="A43" s="78"/>
      <c r="B43" s="78"/>
      <c r="C43" s="78"/>
      <c r="D43" s="79"/>
      <c r="E43" s="78"/>
      <c r="F43" s="75" t="s">
        <v>133</v>
      </c>
      <c r="G43" s="76" t="s">
        <v>43</v>
      </c>
      <c r="H43" s="35">
        <f>'[1]1-Fiche Terrain'!F51</f>
        <v>52</v>
      </c>
      <c r="I43" s="77" t="str">
        <f>IF('[1]1-Fiche Terrain'!H51="","",'[1]1-Fiche Terrain'!H51)</f>
        <v>D</v>
      </c>
      <c r="O43" s="2"/>
      <c r="P43" s="2"/>
      <c r="Q43" s="2"/>
      <c r="R43" s="2"/>
      <c r="S43" s="2"/>
      <c r="T43" s="48"/>
      <c r="U43" s="48"/>
    </row>
    <row r="44" spans="1:21" ht="15">
      <c r="A44" s="78"/>
      <c r="B44" s="78"/>
      <c r="C44" s="78"/>
      <c r="D44" s="79"/>
      <c r="E44" s="78"/>
      <c r="F44" s="75" t="s">
        <v>134</v>
      </c>
      <c r="G44" s="76" t="s">
        <v>48</v>
      </c>
      <c r="H44" s="35">
        <f>'[1]1-Fiche Terrain'!F52</f>
        <v>0</v>
      </c>
      <c r="I44" s="77">
        <f>IF('[1]1-Fiche Terrain'!H52="","",'[1]1-Fiche Terrain'!H52)</f>
      </c>
      <c r="M44" s="2"/>
      <c r="N44" s="2"/>
      <c r="O44" s="2"/>
      <c r="P44" s="2"/>
      <c r="Q44" s="2"/>
      <c r="R44" s="2"/>
      <c r="S44" s="2"/>
      <c r="T44" s="48"/>
      <c r="U44" s="48"/>
    </row>
    <row r="45" spans="1:21" ht="15">
      <c r="A45" s="78"/>
      <c r="B45" s="78"/>
      <c r="C45" s="78"/>
      <c r="D45" s="79"/>
      <c r="E45" s="78"/>
      <c r="F45" s="75" t="s">
        <v>135</v>
      </c>
      <c r="G45" s="76" t="s">
        <v>53</v>
      </c>
      <c r="H45" s="35">
        <f>'[1]1-Fiche Terrain'!F53</f>
        <v>1</v>
      </c>
      <c r="I45" s="77" t="str">
        <f>IF('[1]1-Fiche Terrain'!H53="","",'[1]1-Fiche Terrain'!H53)</f>
        <v>M</v>
      </c>
      <c r="M45" s="2"/>
      <c r="N45" s="2"/>
      <c r="O45" s="2"/>
      <c r="P45" s="2"/>
      <c r="Q45" s="2"/>
      <c r="R45" s="2"/>
      <c r="S45" s="2"/>
      <c r="T45" s="48"/>
      <c r="U45" s="48"/>
    </row>
    <row r="46" spans="1:21" ht="15">
      <c r="A46" s="78"/>
      <c r="B46" s="78"/>
      <c r="C46" s="78"/>
      <c r="D46" s="79"/>
      <c r="E46" s="78"/>
      <c r="F46" s="75" t="s">
        <v>136</v>
      </c>
      <c r="G46" s="76" t="s">
        <v>58</v>
      </c>
      <c r="H46" s="35">
        <f>'[1]1-Fiche Terrain'!F54</f>
        <v>0</v>
      </c>
      <c r="I46" s="77">
        <f>IF('[1]1-Fiche Terrain'!H54="","",'[1]1-Fiche Terrain'!H54)</f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8"/>
      <c r="B47" s="78"/>
      <c r="C47" s="78"/>
      <c r="D47" s="79"/>
      <c r="E47" s="78"/>
      <c r="F47" s="75" t="s">
        <v>137</v>
      </c>
      <c r="G47" s="76" t="s">
        <v>62</v>
      </c>
      <c r="H47" s="35">
        <f>'[1]1-Fiche Terrain'!F55</f>
        <v>0</v>
      </c>
      <c r="I47" s="77">
        <f>IF('[1]1-Fiche Terrain'!H55="","",'[1]1-Fiche Terrain'!H55)</f>
      </c>
    </row>
    <row r="48" spans="1:19" s="2" customFormat="1" ht="15">
      <c r="A48" s="78"/>
      <c r="B48" s="78"/>
      <c r="C48" s="78"/>
      <c r="D48" s="79"/>
      <c r="E48" s="78"/>
      <c r="F48" s="75" t="s">
        <v>138</v>
      </c>
      <c r="G48" s="76" t="s">
        <v>66</v>
      </c>
      <c r="H48" s="35">
        <f>'[1]1-Fiche Terrain'!F56</f>
        <v>2</v>
      </c>
      <c r="I48" s="77" t="str">
        <f>IF('[1]1-Fiche Terrain'!H56="","",'[1]1-Fiche Terrain'!H56)</f>
        <v>M</v>
      </c>
      <c r="O48" s="46"/>
      <c r="P48" s="46"/>
      <c r="Q48" s="46"/>
      <c r="R48" s="65"/>
      <c r="S48" s="65"/>
    </row>
    <row r="49" spans="1:19" s="2" customFormat="1" ht="15">
      <c r="A49" s="78"/>
      <c r="B49" s="78"/>
      <c r="C49" s="78"/>
      <c r="D49" s="79"/>
      <c r="E49" s="78"/>
      <c r="F49" s="75" t="s">
        <v>139</v>
      </c>
      <c r="G49" s="76" t="s">
        <v>70</v>
      </c>
      <c r="H49" s="35">
        <f>'[1]1-Fiche Terrain'!F57</f>
        <v>3</v>
      </c>
      <c r="I49" s="77" t="str">
        <f>IF('[1]1-Fiche Terrain'!H57="","",'[1]1-Fiche Terrain'!H57)</f>
        <v>M</v>
      </c>
      <c r="M49" s="46"/>
      <c r="N49" s="46"/>
      <c r="O49" s="46"/>
      <c r="P49" s="46"/>
      <c r="Q49" s="46"/>
      <c r="R49" s="65"/>
      <c r="S49" s="65"/>
    </row>
    <row r="50" spans="1:19" s="2" customFormat="1" ht="15">
      <c r="A50" s="78"/>
      <c r="B50" s="78"/>
      <c r="C50" s="78"/>
      <c r="D50" s="79"/>
      <c r="E50" s="78"/>
      <c r="F50" s="75" t="s">
        <v>140</v>
      </c>
      <c r="G50" s="76" t="s">
        <v>74</v>
      </c>
      <c r="H50" s="35">
        <f>'[1]1-Fiche Terrain'!F58</f>
        <v>39</v>
      </c>
      <c r="I50" s="77" t="str">
        <f>IF('[1]1-Fiche Terrain'!H58="","",'[1]1-Fiche Terrain'!H58)</f>
        <v>D</v>
      </c>
      <c r="M50" s="46"/>
      <c r="N50" s="46"/>
      <c r="O50" s="46"/>
      <c r="P50" s="46"/>
      <c r="Q50" s="46"/>
      <c r="R50" s="65"/>
      <c r="S50" s="65"/>
    </row>
    <row r="51" spans="1:22" s="2" customFormat="1" ht="16.5" thickBot="1">
      <c r="A51" s="1"/>
      <c r="B51" s="1"/>
      <c r="C51" s="1"/>
      <c r="D51" s="1"/>
      <c r="E51" s="1"/>
      <c r="F51" s="80" t="s">
        <v>141</v>
      </c>
      <c r="G51" s="80"/>
      <c r="H51" s="81">
        <f>SUM(H39:H50)/100</f>
        <v>1</v>
      </c>
      <c r="N51" s="46"/>
      <c r="O51" s="46"/>
      <c r="P51" s="46"/>
      <c r="Q51" s="46"/>
      <c r="R51" s="46"/>
      <c r="S51" s="46"/>
      <c r="T51" s="65"/>
      <c r="U51" s="65"/>
      <c r="V51" s="48"/>
    </row>
    <row r="52" spans="1:21" ht="16.5" thickBot="1">
      <c r="A52" s="254" t="s">
        <v>142</v>
      </c>
      <c r="B52" s="266"/>
      <c r="C52" s="266"/>
      <c r="D52" s="266"/>
      <c r="E52" s="255"/>
      <c r="F52" s="41"/>
      <c r="G52" s="82"/>
      <c r="T52" s="65"/>
      <c r="U52" s="65"/>
    </row>
    <row r="53" spans="7:21" ht="15">
      <c r="G53" s="83"/>
      <c r="T53" s="65"/>
      <c r="U53" s="65"/>
    </row>
    <row r="54" spans="1:21" ht="15">
      <c r="A54" s="10" t="s">
        <v>15</v>
      </c>
      <c r="B54" s="49"/>
      <c r="C54" s="49"/>
      <c r="D54" s="49"/>
      <c r="E54" s="84"/>
      <c r="F54" s="85"/>
      <c r="G54" s="83"/>
      <c r="T54" s="65"/>
      <c r="U54" s="65"/>
    </row>
    <row r="55" spans="1:21" ht="15">
      <c r="A55" s="13" t="s">
        <v>126</v>
      </c>
      <c r="B55" s="14" t="s">
        <v>143</v>
      </c>
      <c r="C55" s="14"/>
      <c r="D55" s="14"/>
      <c r="E55" s="14"/>
      <c r="F55" s="50"/>
      <c r="G55" s="8"/>
      <c r="J55" s="86"/>
      <c r="T55" s="65"/>
      <c r="U55" s="65"/>
    </row>
    <row r="56" spans="1:21" ht="15">
      <c r="A56" s="19" t="s">
        <v>144</v>
      </c>
      <c r="B56" s="11" t="s">
        <v>143</v>
      </c>
      <c r="C56" s="11"/>
      <c r="D56" s="11"/>
      <c r="E56" s="11"/>
      <c r="F56" s="55"/>
      <c r="G56" s="8"/>
      <c r="H56" s="10" t="s">
        <v>15</v>
      </c>
      <c r="J56" s="86"/>
      <c r="T56" s="65"/>
      <c r="U56" s="65"/>
    </row>
    <row r="57" spans="1:21" ht="15">
      <c r="A57" s="19" t="s">
        <v>145</v>
      </c>
      <c r="B57" s="11" t="s">
        <v>146</v>
      </c>
      <c r="C57" s="11"/>
      <c r="D57" s="11"/>
      <c r="E57" s="11"/>
      <c r="F57" s="55"/>
      <c r="G57" s="8"/>
      <c r="H57" s="87" t="s">
        <v>147</v>
      </c>
      <c r="I57" s="87" t="s">
        <v>127</v>
      </c>
      <c r="J57" s="87" t="s">
        <v>148</v>
      </c>
      <c r="T57" s="65"/>
      <c r="U57" s="65"/>
    </row>
    <row r="58" spans="1:21" ht="15">
      <c r="A58" s="19" t="s">
        <v>149</v>
      </c>
      <c r="B58" s="11" t="s">
        <v>150</v>
      </c>
      <c r="C58" s="11"/>
      <c r="D58" s="11"/>
      <c r="E58" s="11"/>
      <c r="F58" s="55"/>
      <c r="G58" s="8"/>
      <c r="H58" s="88" t="s">
        <v>151</v>
      </c>
      <c r="I58" s="88" t="s">
        <v>37</v>
      </c>
      <c r="J58" s="88" t="s">
        <v>152</v>
      </c>
      <c r="T58" s="65"/>
      <c r="U58" s="65"/>
    </row>
    <row r="59" spans="1:21" ht="15">
      <c r="A59" s="19" t="s">
        <v>153</v>
      </c>
      <c r="B59" s="11" t="s">
        <v>154</v>
      </c>
      <c r="C59" s="11"/>
      <c r="D59" s="11"/>
      <c r="E59" s="11"/>
      <c r="F59" s="55"/>
      <c r="G59" s="8"/>
      <c r="H59" s="89" t="s">
        <v>155</v>
      </c>
      <c r="I59" s="89" t="s">
        <v>12</v>
      </c>
      <c r="J59" s="89" t="s">
        <v>156</v>
      </c>
      <c r="T59" s="65"/>
      <c r="U59" s="65"/>
    </row>
    <row r="60" spans="1:21" ht="15">
      <c r="A60" s="19" t="s">
        <v>157</v>
      </c>
      <c r="B60" s="11" t="s">
        <v>158</v>
      </c>
      <c r="C60" s="11"/>
      <c r="D60" s="11"/>
      <c r="E60" s="11"/>
      <c r="F60" s="55"/>
      <c r="G60" s="8"/>
      <c r="H60" s="89" t="s">
        <v>159</v>
      </c>
      <c r="I60" s="89" t="s">
        <v>20</v>
      </c>
      <c r="J60" s="89" t="s">
        <v>160</v>
      </c>
      <c r="P60" s="47"/>
      <c r="Q60" s="47"/>
      <c r="R60" s="47"/>
      <c r="S60" s="47"/>
      <c r="T60" s="47"/>
      <c r="U60" s="47"/>
    </row>
    <row r="61" spans="1:21" ht="15">
      <c r="A61" s="19" t="s">
        <v>161</v>
      </c>
      <c r="B61" s="11" t="s">
        <v>162</v>
      </c>
      <c r="C61" s="11"/>
      <c r="D61" s="11"/>
      <c r="E61" s="11"/>
      <c r="F61" s="55"/>
      <c r="G61" s="90"/>
      <c r="H61" s="91" t="s">
        <v>163</v>
      </c>
      <c r="I61" s="91" t="s">
        <v>29</v>
      </c>
      <c r="J61" s="91" t="s">
        <v>164</v>
      </c>
      <c r="O61" s="47"/>
      <c r="T61" s="65"/>
      <c r="U61" s="65"/>
    </row>
    <row r="62" spans="1:21" ht="15">
      <c r="A62" s="22" t="s">
        <v>165</v>
      </c>
      <c r="B62" s="23" t="s">
        <v>166</v>
      </c>
      <c r="C62" s="92"/>
      <c r="D62" s="92"/>
      <c r="E62" s="23"/>
      <c r="F62" s="59"/>
      <c r="G62" s="90"/>
      <c r="H62" s="47"/>
      <c r="T62" s="65"/>
      <c r="U62" s="65"/>
    </row>
    <row r="63" spans="5:22" ht="15">
      <c r="E63" s="93"/>
      <c r="F63" s="46"/>
      <c r="H63" s="47"/>
      <c r="T63" s="65"/>
      <c r="U63" s="65"/>
      <c r="V63" s="47"/>
    </row>
    <row r="64" spans="3:22" s="47" customFormat="1" ht="15">
      <c r="C64" s="67"/>
      <c r="D64" s="30" t="s">
        <v>95</v>
      </c>
      <c r="E64" s="30" t="s">
        <v>95</v>
      </c>
      <c r="F64" s="30" t="s">
        <v>95</v>
      </c>
      <c r="G64" s="68" t="s">
        <v>125</v>
      </c>
      <c r="H64" s="68" t="s">
        <v>125</v>
      </c>
      <c r="I64" s="68" t="s">
        <v>125</v>
      </c>
      <c r="J64" s="68" t="s">
        <v>125</v>
      </c>
      <c r="K64" s="68" t="s">
        <v>125</v>
      </c>
      <c r="O64" s="46"/>
      <c r="P64" s="46"/>
      <c r="Q64" s="46"/>
      <c r="R64" s="46"/>
      <c r="S64" s="46"/>
      <c r="T64" s="65"/>
      <c r="U64" s="65"/>
      <c r="V64" s="48"/>
    </row>
    <row r="65" spans="1:21" ht="15">
      <c r="A65" s="32" t="s">
        <v>32</v>
      </c>
      <c r="B65" s="32" t="s">
        <v>114</v>
      </c>
      <c r="C65" s="94" t="s">
        <v>167</v>
      </c>
      <c r="D65" s="94" t="s">
        <v>126</v>
      </c>
      <c r="E65" s="94" t="s">
        <v>144</v>
      </c>
      <c r="F65" s="94" t="s">
        <v>145</v>
      </c>
      <c r="G65" s="94" t="s">
        <v>149</v>
      </c>
      <c r="H65" s="94" t="s">
        <v>168</v>
      </c>
      <c r="I65" s="94" t="s">
        <v>157</v>
      </c>
      <c r="J65" s="94" t="s">
        <v>161</v>
      </c>
      <c r="K65" s="94" t="s">
        <v>165</v>
      </c>
      <c r="T65" s="65"/>
      <c r="U65" s="65"/>
    </row>
    <row r="66" spans="1:21" ht="15">
      <c r="A66" s="95" t="str">
        <f>A39</f>
        <v>06101360</v>
      </c>
      <c r="B66" s="96">
        <f>D39</f>
        <v>42228</v>
      </c>
      <c r="C66" s="97" t="s">
        <v>169</v>
      </c>
      <c r="D66" s="98" t="str">
        <f>LEFT('[1]2-Fiche illustration'!B147,3)</f>
        <v>S1</v>
      </c>
      <c r="E66" s="99" t="str">
        <f>'[1]2-Fiche illustration'!E147</f>
        <v>N5</v>
      </c>
      <c r="F66" s="100" t="s">
        <v>13</v>
      </c>
      <c r="G66" s="35">
        <f>'[1]2-Fiche illustration'!G147</f>
        <v>15</v>
      </c>
      <c r="H66" s="35">
        <f>'[1]2-Fiche illustration'!J147</f>
        <v>0</v>
      </c>
      <c r="I66" s="77" t="str">
        <f>'[1]2-Fiche illustration'!H147</f>
        <v>Stable</v>
      </c>
      <c r="J66" s="101"/>
      <c r="K66" s="101"/>
      <c r="T66" s="65"/>
      <c r="U66" s="65"/>
    </row>
    <row r="67" spans="1:21" ht="15">
      <c r="A67" s="102" t="str">
        <f aca="true" t="shared" si="0" ref="A67:B77">+A$66</f>
        <v>06101360</v>
      </c>
      <c r="B67" s="103">
        <f t="shared" si="0"/>
        <v>42228</v>
      </c>
      <c r="C67" s="97" t="s">
        <v>170</v>
      </c>
      <c r="D67" s="98" t="str">
        <f>LEFT('[1]2-Fiche illustration'!B148,3)</f>
        <v>S3</v>
      </c>
      <c r="E67" s="99" t="str">
        <f>'[1]2-Fiche illustration'!E148</f>
        <v>N1</v>
      </c>
      <c r="F67" s="100" t="s">
        <v>13</v>
      </c>
      <c r="G67" s="35">
        <f>'[1]2-Fiche illustration'!G148</f>
        <v>20</v>
      </c>
      <c r="H67" s="35">
        <f>'[1]2-Fiche illustration'!J148</f>
        <v>0</v>
      </c>
      <c r="I67" s="77" t="str">
        <f>'[1]2-Fiche illustration'!H148</f>
        <v>Stable</v>
      </c>
      <c r="J67" s="101"/>
      <c r="K67" s="101"/>
      <c r="T67" s="65"/>
      <c r="U67" s="65"/>
    </row>
    <row r="68" spans="1:21" ht="15">
      <c r="A68" s="102" t="str">
        <f t="shared" si="0"/>
        <v>06101360</v>
      </c>
      <c r="B68" s="103">
        <f t="shared" si="0"/>
        <v>42228</v>
      </c>
      <c r="C68" s="97" t="s">
        <v>171</v>
      </c>
      <c r="D68" s="98" t="str">
        <f>LEFT('[1]2-Fiche illustration'!B149,3)</f>
        <v>S28</v>
      </c>
      <c r="E68" s="99" t="str">
        <f>'[1]2-Fiche illustration'!E149</f>
        <v>N3</v>
      </c>
      <c r="F68" s="100" t="s">
        <v>13</v>
      </c>
      <c r="G68" s="35">
        <f>'[1]2-Fiche illustration'!G149</f>
        <v>10</v>
      </c>
      <c r="H68" s="35">
        <f>'[1]2-Fiche illustration'!J149</f>
        <v>0</v>
      </c>
      <c r="I68" s="77" t="str">
        <f>'[1]2-Fiche illustration'!H149</f>
        <v>Stable</v>
      </c>
      <c r="J68" s="101"/>
      <c r="K68" s="101"/>
      <c r="T68" s="65"/>
      <c r="U68" s="65"/>
    </row>
    <row r="69" spans="1:21" ht="15">
      <c r="A69" s="102" t="str">
        <f t="shared" si="0"/>
        <v>06101360</v>
      </c>
      <c r="B69" s="103">
        <f t="shared" si="0"/>
        <v>42228</v>
      </c>
      <c r="C69" s="97" t="s">
        <v>172</v>
      </c>
      <c r="D69" s="98" t="str">
        <f>LEFT('[1]2-Fiche illustration'!B150,3)</f>
        <v>S9</v>
      </c>
      <c r="E69" s="99" t="str">
        <f>'[1]2-Fiche illustration'!E150</f>
        <v>N3</v>
      </c>
      <c r="F69" s="100" t="s">
        <v>13</v>
      </c>
      <c r="G69" s="35">
        <f>'[1]2-Fiche illustration'!G150</f>
        <v>20</v>
      </c>
      <c r="H69" s="35">
        <f>'[1]2-Fiche illustration'!J150</f>
        <v>0</v>
      </c>
      <c r="I69" s="77" t="str">
        <f>'[1]2-Fiche illustration'!H150</f>
        <v>Stable</v>
      </c>
      <c r="J69" s="101"/>
      <c r="K69" s="101"/>
      <c r="T69" s="65"/>
      <c r="U69" s="65"/>
    </row>
    <row r="70" spans="1:21" ht="15">
      <c r="A70" s="102" t="str">
        <f t="shared" si="0"/>
        <v>06101360</v>
      </c>
      <c r="B70" s="103">
        <f t="shared" si="0"/>
        <v>42228</v>
      </c>
      <c r="C70" s="97" t="s">
        <v>173</v>
      </c>
      <c r="D70" s="98" t="str">
        <f>LEFT('[1]2-Fiche illustration'!B151,3)</f>
        <v>S24</v>
      </c>
      <c r="E70" s="99" t="str">
        <f>'[1]2-Fiche illustration'!E151</f>
        <v>N5</v>
      </c>
      <c r="F70" s="100" t="s">
        <v>21</v>
      </c>
      <c r="G70" s="35">
        <f>'[1]2-Fiche illustration'!G151</f>
        <v>25</v>
      </c>
      <c r="H70" s="35">
        <f>'[1]2-Fiche illustration'!J151</f>
        <v>1</v>
      </c>
      <c r="I70" s="77" t="str">
        <f>'[1]2-Fiche illustration'!H151</f>
        <v>Stable</v>
      </c>
      <c r="J70" s="101"/>
      <c r="K70" s="101"/>
      <c r="T70" s="65"/>
      <c r="U70" s="65"/>
    </row>
    <row r="71" spans="1:21" ht="15">
      <c r="A71" s="102" t="str">
        <f t="shared" si="0"/>
        <v>06101360</v>
      </c>
      <c r="B71" s="103">
        <f t="shared" si="0"/>
        <v>42228</v>
      </c>
      <c r="C71" s="97" t="s">
        <v>174</v>
      </c>
      <c r="D71" s="98" t="str">
        <f>LEFT('[1]2-Fiche illustration'!B152,3)</f>
        <v>S24</v>
      </c>
      <c r="E71" s="99" t="str">
        <f>'[1]2-Fiche illustration'!E152</f>
        <v>N3</v>
      </c>
      <c r="F71" s="100" t="s">
        <v>21</v>
      </c>
      <c r="G71" s="35">
        <f>'[1]2-Fiche illustration'!G152</f>
        <v>15</v>
      </c>
      <c r="H71" s="35">
        <f>'[1]2-Fiche illustration'!J152</f>
        <v>1</v>
      </c>
      <c r="I71" s="77" t="str">
        <f>'[1]2-Fiche illustration'!H152</f>
        <v>Stable</v>
      </c>
      <c r="J71" s="101"/>
      <c r="K71" s="101"/>
      <c r="T71" s="65"/>
      <c r="U71" s="65"/>
    </row>
    <row r="72" spans="1:21" ht="15">
      <c r="A72" s="102" t="str">
        <f t="shared" si="0"/>
        <v>06101360</v>
      </c>
      <c r="B72" s="103">
        <f t="shared" si="0"/>
        <v>42228</v>
      </c>
      <c r="C72" s="97" t="s">
        <v>175</v>
      </c>
      <c r="D72" s="98" t="str">
        <f>LEFT('[1]2-Fiche illustration'!B153,3)</f>
        <v>S29</v>
      </c>
      <c r="E72" s="99" t="str">
        <f>'[1]2-Fiche illustration'!E153</f>
        <v>N5</v>
      </c>
      <c r="F72" s="100" t="s">
        <v>21</v>
      </c>
      <c r="G72" s="35">
        <f>'[1]2-Fiche illustration'!G153</f>
        <v>20</v>
      </c>
      <c r="H72" s="35">
        <f>'[1]2-Fiche illustration'!J153</f>
        <v>0</v>
      </c>
      <c r="I72" s="77" t="str">
        <f>'[1]2-Fiche illustration'!H153</f>
        <v>Stable</v>
      </c>
      <c r="J72" s="101"/>
      <c r="K72" s="101"/>
      <c r="T72" s="65"/>
      <c r="U72" s="65"/>
    </row>
    <row r="73" spans="1:21" ht="15">
      <c r="A73" s="102" t="str">
        <f t="shared" si="0"/>
        <v>06101360</v>
      </c>
      <c r="B73" s="103">
        <f t="shared" si="0"/>
        <v>42228</v>
      </c>
      <c r="C73" s="97" t="s">
        <v>176</v>
      </c>
      <c r="D73" s="98" t="str">
        <f>LEFT('[1]2-Fiche illustration'!B154,3)</f>
        <v>S29</v>
      </c>
      <c r="E73" s="99" t="str">
        <f>'[1]2-Fiche illustration'!E154</f>
        <v>N3</v>
      </c>
      <c r="F73" s="100" t="s">
        <v>21</v>
      </c>
      <c r="G73" s="35">
        <f>'[1]2-Fiche illustration'!G154</f>
        <v>15</v>
      </c>
      <c r="H73" s="35">
        <f>'[1]2-Fiche illustration'!J154</f>
        <v>0</v>
      </c>
      <c r="I73" s="77" t="str">
        <f>'[1]2-Fiche illustration'!H154</f>
        <v>Stable</v>
      </c>
      <c r="J73" s="101"/>
      <c r="K73" s="101"/>
      <c r="T73" s="65"/>
      <c r="U73" s="65"/>
    </row>
    <row r="74" spans="1:21" ht="15">
      <c r="A74" s="102" t="str">
        <f t="shared" si="0"/>
        <v>06101360</v>
      </c>
      <c r="B74" s="103">
        <f t="shared" si="0"/>
        <v>42228</v>
      </c>
      <c r="C74" s="97" t="s">
        <v>177</v>
      </c>
      <c r="D74" s="98" t="str">
        <f>LEFT('[1]2-Fiche illustration'!B155,3)</f>
        <v>S24</v>
      </c>
      <c r="E74" s="99" t="str">
        <f>'[1]2-Fiche illustration'!E155</f>
        <v>N6</v>
      </c>
      <c r="F74" s="100" t="s">
        <v>30</v>
      </c>
      <c r="G74" s="35">
        <f>'[1]2-Fiche illustration'!G155</f>
        <v>20</v>
      </c>
      <c r="H74" s="35">
        <f>'[1]2-Fiche illustration'!J155</f>
        <v>1</v>
      </c>
      <c r="I74" s="77" t="str">
        <f>'[1]2-Fiche illustration'!H155</f>
        <v>Stable</v>
      </c>
      <c r="J74" s="101"/>
      <c r="K74" s="101"/>
      <c r="T74" s="65"/>
      <c r="U74" s="65"/>
    </row>
    <row r="75" spans="1:21" ht="15">
      <c r="A75" s="102" t="str">
        <f t="shared" si="0"/>
        <v>06101360</v>
      </c>
      <c r="B75" s="103">
        <f t="shared" si="0"/>
        <v>42228</v>
      </c>
      <c r="C75" s="97" t="s">
        <v>178</v>
      </c>
      <c r="D75" s="98" t="str">
        <f>LEFT('[1]2-Fiche illustration'!B156,3)</f>
        <v>S24</v>
      </c>
      <c r="E75" s="99" t="str">
        <f>'[1]2-Fiche illustration'!E156</f>
        <v>N1</v>
      </c>
      <c r="F75" s="100" t="s">
        <v>30</v>
      </c>
      <c r="G75" s="35">
        <f>'[1]2-Fiche illustration'!G156</f>
        <v>15</v>
      </c>
      <c r="H75" s="35">
        <f>'[1]2-Fiche illustration'!J156</f>
        <v>1</v>
      </c>
      <c r="I75" s="77" t="str">
        <f>'[1]2-Fiche illustration'!H156</f>
        <v>Stable</v>
      </c>
      <c r="J75" s="101"/>
      <c r="K75" s="101"/>
      <c r="T75" s="65"/>
      <c r="U75" s="65"/>
    </row>
    <row r="76" spans="1:21" ht="15">
      <c r="A76" s="102" t="str">
        <f t="shared" si="0"/>
        <v>06101360</v>
      </c>
      <c r="B76" s="103">
        <f t="shared" si="0"/>
        <v>42228</v>
      </c>
      <c r="C76" s="97" t="s">
        <v>179</v>
      </c>
      <c r="D76" s="98" t="str">
        <f>LEFT('[1]2-Fiche illustration'!B157,3)</f>
        <v>S24</v>
      </c>
      <c r="E76" s="99" t="str">
        <f>'[1]2-Fiche illustration'!E157</f>
        <v>N5</v>
      </c>
      <c r="F76" s="100" t="s">
        <v>30</v>
      </c>
      <c r="G76" s="35">
        <f>'[1]2-Fiche illustration'!G157</f>
        <v>25</v>
      </c>
      <c r="H76" s="35">
        <f>'[1]2-Fiche illustration'!J157</f>
        <v>1</v>
      </c>
      <c r="I76" s="77" t="str">
        <f>'[1]2-Fiche illustration'!H157</f>
        <v>Stable</v>
      </c>
      <c r="J76" s="101"/>
      <c r="K76" s="101"/>
      <c r="T76" s="65"/>
      <c r="U76" s="65"/>
    </row>
    <row r="77" spans="1:21" ht="15">
      <c r="A77" s="102" t="str">
        <f t="shared" si="0"/>
        <v>06101360</v>
      </c>
      <c r="B77" s="103">
        <f t="shared" si="0"/>
        <v>42228</v>
      </c>
      <c r="C77" s="97" t="s">
        <v>180</v>
      </c>
      <c r="D77" s="98" t="str">
        <f>LEFT('[1]2-Fiche illustration'!B158,3)</f>
        <v>S29</v>
      </c>
      <c r="E77" s="99" t="str">
        <f>'[1]2-Fiche illustration'!E158</f>
        <v>N6</v>
      </c>
      <c r="F77" s="100" t="s">
        <v>30</v>
      </c>
      <c r="G77" s="35">
        <f>'[1]2-Fiche illustration'!G158</f>
        <v>25</v>
      </c>
      <c r="H77" s="35">
        <f>'[1]2-Fiche illustration'!J158</f>
        <v>0</v>
      </c>
      <c r="I77" s="77" t="str">
        <f>'[1]2-Fiche illustration'!H158</f>
        <v>Stable</v>
      </c>
      <c r="J77" s="101"/>
      <c r="K77" s="101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254" t="s">
        <v>181</v>
      </c>
      <c r="B79" s="255"/>
      <c r="C79" s="1"/>
      <c r="D79" s="1"/>
      <c r="E79" s="1"/>
      <c r="F79" s="1"/>
      <c r="G79" s="2"/>
      <c r="H79" s="2"/>
      <c r="I79" s="2"/>
      <c r="T79" s="65"/>
      <c r="U79" s="65"/>
    </row>
    <row r="80" spans="1:21" ht="1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5">
      <c r="A81" s="10" t="s">
        <v>15</v>
      </c>
      <c r="B81" s="49"/>
      <c r="C81" s="49"/>
      <c r="D81" s="6"/>
      <c r="E81" s="6"/>
      <c r="F81" s="6"/>
      <c r="G81" s="2"/>
      <c r="H81" s="2"/>
      <c r="I81" s="2"/>
      <c r="T81" s="65"/>
      <c r="U81" s="65"/>
    </row>
    <row r="82" spans="1:21" ht="15">
      <c r="A82" s="13" t="s">
        <v>182</v>
      </c>
      <c r="B82" s="14" t="s">
        <v>183</v>
      </c>
      <c r="C82" s="104"/>
      <c r="D82" s="50"/>
      <c r="E82" s="6"/>
      <c r="F82" s="2"/>
      <c r="G82" s="12"/>
      <c r="H82" s="2"/>
      <c r="I82" s="2"/>
      <c r="T82" s="65"/>
      <c r="U82" s="65"/>
    </row>
    <row r="83" spans="1:21" ht="15">
      <c r="A83" s="19" t="s">
        <v>184</v>
      </c>
      <c r="B83" s="10" t="s">
        <v>185</v>
      </c>
      <c r="C83" s="105"/>
      <c r="D83" s="55"/>
      <c r="E83" s="6"/>
      <c r="F83" s="48"/>
      <c r="G83" s="12"/>
      <c r="H83" s="2"/>
      <c r="I83" s="2"/>
      <c r="T83" s="65"/>
      <c r="U83" s="65"/>
    </row>
    <row r="84" spans="1:21" ht="15">
      <c r="A84" s="22" t="s">
        <v>145</v>
      </c>
      <c r="B84" s="23" t="s">
        <v>186</v>
      </c>
      <c r="C84" s="92"/>
      <c r="D84" s="59"/>
      <c r="E84" s="6"/>
      <c r="F84" s="48"/>
      <c r="G84" s="12"/>
      <c r="H84" s="2"/>
      <c r="I84" s="2"/>
      <c r="T84" s="65"/>
      <c r="U84" s="65"/>
    </row>
    <row r="85" spans="1:21" ht="15">
      <c r="A85" s="2"/>
      <c r="B85" s="2"/>
      <c r="C85" s="2"/>
      <c r="D85" s="2"/>
      <c r="E85" s="2"/>
      <c r="F85" s="48"/>
      <c r="G85" s="2"/>
      <c r="H85" s="2"/>
      <c r="I85" s="2"/>
      <c r="T85" s="65"/>
      <c r="U85" s="65"/>
    </row>
    <row r="86" spans="1:21" ht="12.75" customHeight="1">
      <c r="A86" s="48"/>
      <c r="B86" s="48"/>
      <c r="C86" s="68" t="s">
        <v>125</v>
      </c>
      <c r="D86" s="30" t="s">
        <v>95</v>
      </c>
      <c r="E86" s="270" t="s">
        <v>187</v>
      </c>
      <c r="F86" s="270"/>
      <c r="G86" s="270"/>
      <c r="H86" s="271" t="s">
        <v>188</v>
      </c>
      <c r="I86" s="271"/>
      <c r="J86" s="271"/>
      <c r="K86" s="271"/>
      <c r="L86" s="271"/>
      <c r="M86" s="271"/>
      <c r="N86" s="271"/>
      <c r="O86" s="271"/>
      <c r="P86" s="271"/>
      <c r="Q86" s="271"/>
      <c r="R86" s="271"/>
      <c r="S86" s="271"/>
      <c r="T86" s="65"/>
      <c r="U86" s="65"/>
    </row>
    <row r="87" spans="1:21" ht="15">
      <c r="A87" s="106" t="s">
        <v>32</v>
      </c>
      <c r="B87" s="106" t="s">
        <v>114</v>
      </c>
      <c r="C87" s="106" t="s">
        <v>182</v>
      </c>
      <c r="D87" s="106" t="s">
        <v>184</v>
      </c>
      <c r="E87" s="106" t="s">
        <v>189</v>
      </c>
      <c r="F87" s="106" t="s">
        <v>190</v>
      </c>
      <c r="G87" s="106" t="s">
        <v>191</v>
      </c>
      <c r="H87" s="106" t="s">
        <v>192</v>
      </c>
      <c r="I87" s="106" t="s">
        <v>193</v>
      </c>
      <c r="J87" s="106" t="s">
        <v>194</v>
      </c>
      <c r="K87" s="106" t="s">
        <v>195</v>
      </c>
      <c r="L87" s="106" t="s">
        <v>196</v>
      </c>
      <c r="M87" s="106" t="s">
        <v>197</v>
      </c>
      <c r="N87" s="106" t="s">
        <v>198</v>
      </c>
      <c r="O87" s="106" t="s">
        <v>199</v>
      </c>
      <c r="P87" s="106" t="s">
        <v>200</v>
      </c>
      <c r="Q87" s="106" t="s">
        <v>201</v>
      </c>
      <c r="R87" s="106" t="s">
        <v>202</v>
      </c>
      <c r="S87" s="106" t="s">
        <v>203</v>
      </c>
      <c r="T87" s="65"/>
      <c r="U87" s="65"/>
    </row>
    <row r="88" spans="1:7" ht="15">
      <c r="A88" s="336" t="s">
        <v>277</v>
      </c>
      <c r="B88" s="334">
        <v>42228</v>
      </c>
      <c r="C88" s="333" t="s">
        <v>278</v>
      </c>
      <c r="D88" s="333">
        <v>69</v>
      </c>
      <c r="E88" s="335">
        <v>1</v>
      </c>
      <c r="F88" s="335" t="s">
        <v>279</v>
      </c>
      <c r="G88" s="335" t="s">
        <v>279</v>
      </c>
    </row>
    <row r="89" spans="1:7" ht="15">
      <c r="A89" s="336" t="s">
        <v>277</v>
      </c>
      <c r="B89" s="334">
        <v>42228</v>
      </c>
      <c r="C89" s="333" t="s">
        <v>280</v>
      </c>
      <c r="D89" s="333">
        <v>212</v>
      </c>
      <c r="E89" s="335" t="s">
        <v>279</v>
      </c>
      <c r="F89" s="335" t="s">
        <v>279</v>
      </c>
      <c r="G89" s="335">
        <v>1</v>
      </c>
    </row>
    <row r="90" spans="1:7" ht="15">
      <c r="A90" s="336" t="s">
        <v>277</v>
      </c>
      <c r="B90" s="334">
        <v>42228</v>
      </c>
      <c r="C90" s="333" t="s">
        <v>281</v>
      </c>
      <c r="D90" s="333">
        <v>339</v>
      </c>
      <c r="E90" s="335">
        <v>1</v>
      </c>
      <c r="F90" s="335">
        <v>2</v>
      </c>
      <c r="G90" s="335">
        <v>3</v>
      </c>
    </row>
    <row r="91" spans="1:7" ht="15">
      <c r="A91" s="336" t="s">
        <v>277</v>
      </c>
      <c r="B91" s="334">
        <v>42228</v>
      </c>
      <c r="C91" s="333" t="s">
        <v>282</v>
      </c>
      <c r="D91" s="333">
        <v>183</v>
      </c>
      <c r="E91" s="335">
        <v>2</v>
      </c>
      <c r="F91" s="335">
        <v>5</v>
      </c>
      <c r="G91" s="335">
        <v>3</v>
      </c>
    </row>
    <row r="92" spans="1:7" ht="15">
      <c r="A92" s="336" t="s">
        <v>277</v>
      </c>
      <c r="B92" s="334">
        <v>42228</v>
      </c>
      <c r="C92" s="333" t="s">
        <v>283</v>
      </c>
      <c r="D92" s="333">
        <v>322</v>
      </c>
      <c r="E92" s="335" t="s">
        <v>279</v>
      </c>
      <c r="F92" s="335">
        <v>1</v>
      </c>
      <c r="G92" s="335">
        <v>1</v>
      </c>
    </row>
    <row r="93" spans="1:7" ht="15">
      <c r="A93" s="336" t="s">
        <v>277</v>
      </c>
      <c r="B93" s="334">
        <v>42228</v>
      </c>
      <c r="C93" s="333" t="s">
        <v>284</v>
      </c>
      <c r="D93" s="333">
        <v>9794</v>
      </c>
      <c r="E93" s="335">
        <v>50</v>
      </c>
      <c r="F93" s="335">
        <v>344</v>
      </c>
      <c r="G93" s="335">
        <v>704</v>
      </c>
    </row>
    <row r="94" spans="1:7" ht="15">
      <c r="A94" s="336" t="s">
        <v>277</v>
      </c>
      <c r="B94" s="334">
        <v>42228</v>
      </c>
      <c r="C94" s="333" t="s">
        <v>285</v>
      </c>
      <c r="D94" s="333">
        <v>404</v>
      </c>
      <c r="E94" s="335">
        <v>11</v>
      </c>
      <c r="F94" s="335">
        <v>160</v>
      </c>
      <c r="G94" s="335">
        <v>80</v>
      </c>
    </row>
    <row r="95" spans="1:7" ht="15">
      <c r="A95" s="336" t="s">
        <v>277</v>
      </c>
      <c r="B95" s="334">
        <v>42228</v>
      </c>
      <c r="C95" s="333" t="s">
        <v>286</v>
      </c>
      <c r="D95" s="333">
        <v>399</v>
      </c>
      <c r="E95" s="335">
        <v>1</v>
      </c>
      <c r="F95" s="335" t="s">
        <v>279</v>
      </c>
      <c r="G95" s="335">
        <v>8</v>
      </c>
    </row>
    <row r="96" spans="1:7" ht="15">
      <c r="A96" s="336" t="s">
        <v>277</v>
      </c>
      <c r="B96" s="334">
        <v>42228</v>
      </c>
      <c r="C96" s="333" t="s">
        <v>287</v>
      </c>
      <c r="D96" s="333">
        <v>618</v>
      </c>
      <c r="E96" s="335">
        <v>104</v>
      </c>
      <c r="F96" s="335">
        <v>20</v>
      </c>
      <c r="G96" s="335">
        <v>9</v>
      </c>
    </row>
    <row r="97" spans="1:7" ht="15">
      <c r="A97" s="336" t="s">
        <v>277</v>
      </c>
      <c r="B97" s="334">
        <v>42228</v>
      </c>
      <c r="C97" s="333" t="s">
        <v>288</v>
      </c>
      <c r="D97" s="333">
        <v>619</v>
      </c>
      <c r="E97" s="335" t="s">
        <v>279</v>
      </c>
      <c r="F97" s="335">
        <v>8</v>
      </c>
      <c r="G97" s="335" t="s">
        <v>279</v>
      </c>
    </row>
    <row r="98" spans="1:7" ht="15">
      <c r="A98" s="336" t="s">
        <v>277</v>
      </c>
      <c r="B98" s="334">
        <v>42228</v>
      </c>
      <c r="C98" s="333" t="s">
        <v>289</v>
      </c>
      <c r="D98" s="333">
        <v>623</v>
      </c>
      <c r="E98" s="335">
        <v>28</v>
      </c>
      <c r="F98" s="335">
        <v>28</v>
      </c>
      <c r="G98" s="335">
        <v>19</v>
      </c>
    </row>
    <row r="99" spans="1:7" ht="15">
      <c r="A99" s="336" t="s">
        <v>277</v>
      </c>
      <c r="B99" s="334">
        <v>42228</v>
      </c>
      <c r="C99" s="333" t="s">
        <v>290</v>
      </c>
      <c r="D99" s="333">
        <v>625</v>
      </c>
      <c r="E99" s="335">
        <v>60</v>
      </c>
      <c r="F99" s="335">
        <v>148</v>
      </c>
      <c r="G99" s="335">
        <v>13</v>
      </c>
    </row>
    <row r="100" spans="1:7" ht="15">
      <c r="A100" s="336" t="s">
        <v>277</v>
      </c>
      <c r="B100" s="334">
        <v>42228</v>
      </c>
      <c r="C100" s="333" t="s">
        <v>291</v>
      </c>
      <c r="D100" s="333">
        <v>807</v>
      </c>
      <c r="E100" s="335">
        <v>6</v>
      </c>
      <c r="F100" s="335">
        <v>17</v>
      </c>
      <c r="G100" s="335">
        <v>8</v>
      </c>
    </row>
    <row r="101" spans="1:7" ht="15">
      <c r="A101" s="336" t="s">
        <v>277</v>
      </c>
      <c r="B101" s="334">
        <v>42228</v>
      </c>
      <c r="C101" s="333" t="s">
        <v>292</v>
      </c>
      <c r="D101" s="333">
        <v>831</v>
      </c>
      <c r="E101" s="335" t="s">
        <v>279</v>
      </c>
      <c r="F101" s="335">
        <v>1</v>
      </c>
      <c r="G101" s="335" t="s">
        <v>279</v>
      </c>
    </row>
    <row r="102" spans="1:7" ht="15">
      <c r="A102" s="336" t="s">
        <v>277</v>
      </c>
      <c r="B102" s="334">
        <v>42228</v>
      </c>
      <c r="C102" s="333" t="s">
        <v>293</v>
      </c>
      <c r="D102" s="333">
        <v>757</v>
      </c>
      <c r="E102" s="335">
        <v>2</v>
      </c>
      <c r="F102" s="335">
        <v>6</v>
      </c>
      <c r="G102" s="335">
        <v>4</v>
      </c>
    </row>
    <row r="103" spans="1:7" ht="15">
      <c r="A103" s="336" t="s">
        <v>277</v>
      </c>
      <c r="B103" s="334">
        <v>42228</v>
      </c>
      <c r="C103" s="333" t="s">
        <v>294</v>
      </c>
      <c r="D103" s="333">
        <v>801</v>
      </c>
      <c r="E103" s="335">
        <v>15</v>
      </c>
      <c r="F103" s="335">
        <v>1</v>
      </c>
      <c r="G103" s="335">
        <v>9</v>
      </c>
    </row>
    <row r="104" spans="1:7" ht="15">
      <c r="A104" s="336" t="s">
        <v>277</v>
      </c>
      <c r="B104" s="334">
        <v>42228</v>
      </c>
      <c r="C104" s="333" t="s">
        <v>295</v>
      </c>
      <c r="D104" s="333">
        <v>892</v>
      </c>
      <c r="E104" s="335">
        <v>13952</v>
      </c>
      <c r="F104" s="335">
        <v>2224</v>
      </c>
      <c r="G104" s="335">
        <v>1248</v>
      </c>
    </row>
    <row r="105" spans="1:7" ht="15">
      <c r="A105" s="336" t="s">
        <v>277</v>
      </c>
      <c r="B105" s="334">
        <v>42228</v>
      </c>
      <c r="C105" s="333" t="s">
        <v>296</v>
      </c>
      <c r="D105" s="333">
        <v>928</v>
      </c>
      <c r="E105" s="335">
        <v>1</v>
      </c>
      <c r="F105" s="335" t="s">
        <v>279</v>
      </c>
      <c r="G105" s="335">
        <v>1</v>
      </c>
    </row>
    <row r="106" spans="1:7" ht="15">
      <c r="A106" s="336" t="s">
        <v>277</v>
      </c>
      <c r="B106" s="334">
        <v>42228</v>
      </c>
      <c r="C106" s="333" t="s">
        <v>297</v>
      </c>
      <c r="D106" s="333">
        <v>908</v>
      </c>
      <c r="E106" s="335" t="s">
        <v>279</v>
      </c>
      <c r="F106" s="335" t="s">
        <v>279</v>
      </c>
      <c r="G106" s="335">
        <v>1</v>
      </c>
    </row>
    <row r="107" spans="1:7" ht="15">
      <c r="A107" s="336" t="s">
        <v>277</v>
      </c>
      <c r="B107" s="334">
        <v>42228</v>
      </c>
      <c r="C107" s="333" t="s">
        <v>298</v>
      </c>
      <c r="D107" s="333">
        <v>933</v>
      </c>
      <c r="E107" s="335">
        <v>1</v>
      </c>
      <c r="F107" s="335">
        <v>2</v>
      </c>
      <c r="G107" s="335">
        <v>3</v>
      </c>
    </row>
    <row r="108" spans="1:7" ht="15">
      <c r="A108" s="336" t="s">
        <v>277</v>
      </c>
      <c r="B108" s="334">
        <v>42228</v>
      </c>
      <c r="C108" s="333" t="s">
        <v>299</v>
      </c>
      <c r="D108" s="333">
        <v>1072</v>
      </c>
      <c r="E108" s="335">
        <v>3</v>
      </c>
      <c r="F108" s="335" t="s">
        <v>279</v>
      </c>
      <c r="G108" s="335" t="s">
        <v>279</v>
      </c>
    </row>
    <row r="109" spans="1:7" ht="15">
      <c r="A109" s="336" t="s">
        <v>277</v>
      </c>
      <c r="B109" s="334">
        <v>42228</v>
      </c>
      <c r="C109" s="333" t="s">
        <v>300</v>
      </c>
      <c r="D109" s="333">
        <v>1056</v>
      </c>
      <c r="E109" s="335">
        <v>2</v>
      </c>
      <c r="F109" s="335">
        <v>3</v>
      </c>
      <c r="G109" s="335">
        <v>2</v>
      </c>
    </row>
    <row r="110" spans="1:7" ht="15">
      <c r="A110" s="336" t="s">
        <v>277</v>
      </c>
      <c r="B110" s="334">
        <v>42228</v>
      </c>
      <c r="C110" s="333" t="s">
        <v>301</v>
      </c>
      <c r="D110" s="333">
        <v>1064</v>
      </c>
      <c r="E110" s="335">
        <v>1</v>
      </c>
      <c r="F110" s="335" t="s">
        <v>279</v>
      </c>
      <c r="G110" s="335" t="s">
        <v>279</v>
      </c>
    </row>
    <row r="111" spans="1:7" ht="15">
      <c r="A111" s="336" t="s">
        <v>277</v>
      </c>
      <c r="B111" s="334">
        <v>42228</v>
      </c>
      <c r="C111" s="333" t="s">
        <v>302</v>
      </c>
      <c r="D111" s="333">
        <v>906</v>
      </c>
      <c r="E111" s="335" t="s">
        <v>279</v>
      </c>
      <c r="F111" s="335" t="s">
        <v>303</v>
      </c>
      <c r="G111" s="335" t="s">
        <v>279</v>
      </c>
    </row>
    <row r="112" spans="4:5" ht="15">
      <c r="D112" s="107"/>
      <c r="E112" s="47"/>
    </row>
    <row r="113" spans="4:5" ht="15">
      <c r="D113" s="107"/>
      <c r="E113" s="47"/>
    </row>
    <row r="114" spans="4:5" ht="15">
      <c r="D114" s="107"/>
      <c r="E114" s="47"/>
    </row>
    <row r="115" spans="4:5" ht="15">
      <c r="D115" s="107"/>
      <c r="E115" s="47"/>
    </row>
    <row r="116" spans="4:5" ht="15">
      <c r="D116" s="107"/>
      <c r="E116" s="47"/>
    </row>
    <row r="117" spans="4:5" ht="15">
      <c r="D117" s="107"/>
      <c r="E117" s="47"/>
    </row>
    <row r="118" spans="4:5" ht="15">
      <c r="D118" s="107"/>
      <c r="E118" s="47"/>
    </row>
    <row r="119" spans="4:5" ht="15">
      <c r="D119" s="107"/>
      <c r="E119" s="47"/>
    </row>
    <row r="120" spans="4:5" ht="15">
      <c r="D120" s="107"/>
      <c r="E120" s="47"/>
    </row>
    <row r="121" spans="4:5" ht="15">
      <c r="D121" s="107"/>
      <c r="E121" s="47"/>
    </row>
    <row r="122" spans="4:5" ht="15">
      <c r="D122" s="107"/>
      <c r="E122" s="47"/>
    </row>
    <row r="123" spans="4:5" ht="15">
      <c r="D123" s="107"/>
      <c r="E123" s="47"/>
    </row>
    <row r="124" spans="4:5" ht="15">
      <c r="D124" s="107"/>
      <c r="E124" s="47"/>
    </row>
    <row r="125" spans="4:5" ht="15">
      <c r="D125" s="107"/>
      <c r="E125" s="47"/>
    </row>
    <row r="126" spans="4:5" ht="15">
      <c r="D126" s="107"/>
      <c r="E126" s="47"/>
    </row>
    <row r="127" spans="4:5" ht="15">
      <c r="D127" s="107"/>
      <c r="E127" s="47"/>
    </row>
    <row r="128" spans="4:5" ht="15">
      <c r="D128" s="107"/>
      <c r="E128" s="47"/>
    </row>
    <row r="129" spans="4:5" ht="15">
      <c r="D129" s="107"/>
      <c r="E129" s="47"/>
    </row>
    <row r="130" spans="4:5" ht="15">
      <c r="D130" s="107"/>
      <c r="E130" s="47"/>
    </row>
    <row r="131" spans="4:5" ht="15">
      <c r="D131" s="107"/>
      <c r="E131" s="47"/>
    </row>
    <row r="132" spans="4:5" ht="15">
      <c r="D132" s="107"/>
      <c r="E132" s="47"/>
    </row>
    <row r="133" spans="4:5" ht="15">
      <c r="D133" s="107"/>
      <c r="E133" s="47"/>
    </row>
    <row r="134" spans="4:5" ht="15">
      <c r="D134" s="107"/>
      <c r="E134" s="47"/>
    </row>
    <row r="135" spans="4:5" ht="15">
      <c r="D135" s="107"/>
      <c r="E135" s="47"/>
    </row>
    <row r="136" spans="4:5" ht="15">
      <c r="D136" s="107"/>
      <c r="E136" s="47"/>
    </row>
    <row r="137" spans="4:5" ht="15">
      <c r="D137" s="107"/>
      <c r="E137" s="47"/>
    </row>
    <row r="138" spans="4:5" ht="15">
      <c r="D138" s="107"/>
      <c r="E138" s="47"/>
    </row>
    <row r="139" spans="4:5" ht="15">
      <c r="D139" s="107"/>
      <c r="E139" s="47"/>
    </row>
    <row r="140" spans="4:5" ht="15">
      <c r="D140" s="107"/>
      <c r="E140" s="47"/>
    </row>
    <row r="141" spans="4:5" ht="15">
      <c r="D141" s="107"/>
      <c r="E141" s="47"/>
    </row>
    <row r="142" spans="4:5" ht="15">
      <c r="D142" s="107"/>
      <c r="E142" s="47"/>
    </row>
    <row r="143" spans="4:5" ht="15">
      <c r="D143" s="107"/>
      <c r="E143" s="47"/>
    </row>
    <row r="144" spans="4:5" ht="15">
      <c r="D144" s="107"/>
      <c r="E144" s="47"/>
    </row>
    <row r="145" spans="4:5" ht="15">
      <c r="D145" s="107"/>
      <c r="E145" s="47"/>
    </row>
    <row r="146" spans="4:5" ht="15">
      <c r="D146" s="107"/>
      <c r="E146" s="47"/>
    </row>
    <row r="147" spans="4:5" ht="15">
      <c r="D147" s="107"/>
      <c r="E147" s="47"/>
    </row>
    <row r="148" spans="4:5" ht="15">
      <c r="D148" s="107"/>
      <c r="E148" s="47"/>
    </row>
    <row r="149" spans="4:5" ht="15">
      <c r="D149" s="107"/>
      <c r="E149" s="47"/>
    </row>
    <row r="150" spans="4:5" ht="15">
      <c r="D150" s="107"/>
      <c r="E150" s="47"/>
    </row>
    <row r="151" spans="4:5" ht="15">
      <c r="D151" s="107"/>
      <c r="E151" s="47"/>
    </row>
    <row r="152" spans="4:5" ht="15">
      <c r="D152" s="107"/>
      <c r="E152" s="47"/>
    </row>
    <row r="153" spans="4:5" ht="15">
      <c r="D153" s="107"/>
      <c r="E153" s="47"/>
    </row>
    <row r="154" spans="4:5" ht="15">
      <c r="D154" s="107"/>
      <c r="E154" s="47"/>
    </row>
    <row r="155" spans="4:5" ht="15">
      <c r="D155" s="107"/>
      <c r="E155" s="47"/>
    </row>
    <row r="156" spans="4:5" ht="15">
      <c r="D156" s="107"/>
      <c r="E156" s="47"/>
    </row>
    <row r="157" spans="4:5" ht="15">
      <c r="D157" s="107"/>
      <c r="E157" s="47"/>
    </row>
    <row r="158" spans="4:5" ht="15">
      <c r="D158" s="107"/>
      <c r="E158" s="47"/>
    </row>
    <row r="159" spans="4:5" ht="15">
      <c r="D159" s="107"/>
      <c r="E159" s="47"/>
    </row>
    <row r="160" spans="4:5" ht="15">
      <c r="D160" s="107"/>
      <c r="E160" s="47"/>
    </row>
    <row r="161" spans="4:5" ht="15">
      <c r="D161" s="107"/>
      <c r="E161" s="47"/>
    </row>
    <row r="162" spans="4:5" ht="15">
      <c r="D162" s="107"/>
      <c r="E162" s="47"/>
    </row>
    <row r="163" spans="4:5" ht="15">
      <c r="D163" s="107"/>
      <c r="E163" s="47"/>
    </row>
    <row r="164" spans="4:5" ht="15">
      <c r="D164" s="107"/>
      <c r="E164" s="47"/>
    </row>
    <row r="165" spans="4:5" ht="15">
      <c r="D165" s="107"/>
      <c r="E165" s="47"/>
    </row>
    <row r="166" spans="4:5" ht="15">
      <c r="D166" s="107"/>
      <c r="E166" s="47"/>
    </row>
    <row r="167" spans="4:5" ht="15">
      <c r="D167" s="107"/>
      <c r="E167" s="47"/>
    </row>
    <row r="168" spans="4:5" ht="15">
      <c r="D168" s="107"/>
      <c r="E168" s="47"/>
    </row>
    <row r="169" spans="4:5" ht="15">
      <c r="D169" s="107"/>
      <c r="E169" s="47"/>
    </row>
    <row r="170" spans="4:5" ht="15">
      <c r="D170" s="107"/>
      <c r="E170" s="47"/>
    </row>
    <row r="171" spans="4:5" ht="15">
      <c r="D171" s="107"/>
      <c r="E171" s="47"/>
    </row>
    <row r="172" spans="4:5" ht="15">
      <c r="D172" s="107"/>
      <c r="E172" s="47"/>
    </row>
    <row r="173" spans="4:5" ht="15">
      <c r="D173" s="107"/>
      <c r="E173" s="47"/>
    </row>
    <row r="174" spans="4:5" ht="15">
      <c r="D174" s="107"/>
      <c r="E174" s="47"/>
    </row>
    <row r="175" spans="4:5" ht="15">
      <c r="D175" s="107"/>
      <c r="E175" s="47"/>
    </row>
    <row r="176" spans="4:5" ht="15">
      <c r="D176" s="107"/>
      <c r="E176" s="47"/>
    </row>
    <row r="177" spans="4:5" ht="15">
      <c r="D177" s="107"/>
      <c r="E177" s="47"/>
    </row>
    <row r="178" spans="4:5" ht="15">
      <c r="D178" s="107"/>
      <c r="E178" s="47"/>
    </row>
    <row r="179" spans="4:5" ht="15">
      <c r="D179" s="107"/>
      <c r="E179" s="47"/>
    </row>
    <row r="180" spans="4:5" ht="15">
      <c r="D180" s="107"/>
      <c r="E180" s="47"/>
    </row>
    <row r="181" spans="4:5" ht="15">
      <c r="D181" s="107"/>
      <c r="E181" s="47"/>
    </row>
    <row r="182" spans="4:5" ht="15">
      <c r="D182" s="107"/>
      <c r="E182" s="47"/>
    </row>
    <row r="183" spans="4:5" ht="15">
      <c r="D183" s="107"/>
      <c r="E183" s="47"/>
    </row>
    <row r="184" spans="4:5" ht="15">
      <c r="D184" s="107"/>
      <c r="E184" s="47"/>
    </row>
    <row r="185" spans="4:5" ht="15">
      <c r="D185" s="107"/>
      <c r="E185" s="47"/>
    </row>
    <row r="186" spans="4:5" ht="15">
      <c r="D186" s="107"/>
      <c r="E186" s="47"/>
    </row>
    <row r="187" spans="4:5" ht="15">
      <c r="D187" s="107"/>
      <c r="E187" s="47"/>
    </row>
    <row r="188" spans="4:5" ht="15">
      <c r="D188" s="107"/>
      <c r="E188" s="47"/>
    </row>
    <row r="189" spans="4:5" ht="15">
      <c r="D189" s="107"/>
      <c r="E189" s="47"/>
    </row>
    <row r="190" spans="4:5" ht="15">
      <c r="D190" s="107"/>
      <c r="E190" s="47"/>
    </row>
    <row r="191" spans="4:5" ht="15">
      <c r="D191" s="107"/>
      <c r="E191" s="47"/>
    </row>
    <row r="192" spans="4:5" ht="15">
      <c r="D192" s="107"/>
      <c r="E192" s="47"/>
    </row>
    <row r="193" spans="4:5" ht="15">
      <c r="D193" s="107"/>
      <c r="E193" s="47"/>
    </row>
    <row r="194" spans="4:5" ht="15">
      <c r="D194" s="107"/>
      <c r="E194" s="47"/>
    </row>
    <row r="195" spans="4:5" ht="15">
      <c r="D195" s="107"/>
      <c r="E195" s="47"/>
    </row>
    <row r="196" spans="4:5" ht="15">
      <c r="D196" s="107"/>
      <c r="E196" s="47"/>
    </row>
    <row r="197" spans="4:5" ht="15">
      <c r="D197" s="107"/>
      <c r="E197" s="47"/>
    </row>
    <row r="198" spans="4:5" ht="15">
      <c r="D198" s="107"/>
      <c r="E198" s="47"/>
    </row>
    <row r="199" spans="4:5" ht="15">
      <c r="D199" s="107"/>
      <c r="E199" s="47"/>
    </row>
    <row r="200" spans="4:5" ht="15">
      <c r="D200" s="107"/>
      <c r="E200" s="47"/>
    </row>
    <row r="201" spans="4:5" ht="15">
      <c r="D201" s="107"/>
      <c r="E201" s="47"/>
    </row>
    <row r="202" spans="4:5" ht="15">
      <c r="D202" s="107"/>
      <c r="E202" s="47"/>
    </row>
    <row r="203" spans="4:5" ht="15">
      <c r="D203" s="107"/>
      <c r="E203" s="47"/>
    </row>
    <row r="204" spans="4:5" ht="15">
      <c r="D204" s="107"/>
      <c r="E204" s="47"/>
    </row>
    <row r="205" spans="4:5" ht="15">
      <c r="D205" s="107"/>
      <c r="E205" s="47"/>
    </row>
    <row r="206" spans="4:5" ht="15">
      <c r="D206" s="107"/>
      <c r="E206" s="47"/>
    </row>
    <row r="207" spans="4:5" ht="15">
      <c r="D207" s="107"/>
      <c r="E207" s="47"/>
    </row>
    <row r="208" spans="4:5" ht="15">
      <c r="D208" s="107"/>
      <c r="E208" s="47"/>
    </row>
    <row r="209" spans="4:5" ht="15">
      <c r="D209" s="107"/>
      <c r="E209" s="47"/>
    </row>
    <row r="210" spans="4:5" ht="15">
      <c r="D210" s="107"/>
      <c r="E210" s="47"/>
    </row>
    <row r="211" spans="4:5" ht="15">
      <c r="D211" s="107"/>
      <c r="E211" s="47"/>
    </row>
    <row r="212" spans="4:5" ht="15">
      <c r="D212" s="107"/>
      <c r="E212" s="47"/>
    </row>
    <row r="213" spans="4:5" ht="15">
      <c r="D213" s="107"/>
      <c r="E213" s="47"/>
    </row>
    <row r="214" spans="4:5" ht="15">
      <c r="D214" s="107"/>
      <c r="E214" s="47"/>
    </row>
    <row r="215" spans="4:5" ht="15">
      <c r="D215" s="107"/>
      <c r="E215" s="47"/>
    </row>
    <row r="216" spans="4:5" ht="15">
      <c r="D216" s="107"/>
      <c r="E216" s="47"/>
    </row>
    <row r="217" spans="4:5" ht="15">
      <c r="D217" s="107"/>
      <c r="E217" s="47"/>
    </row>
    <row r="218" spans="4:5" ht="15">
      <c r="D218" s="107"/>
      <c r="E218" s="47"/>
    </row>
    <row r="219" spans="4:5" ht="15">
      <c r="D219" s="107"/>
      <c r="E219" s="47"/>
    </row>
    <row r="220" spans="4:5" ht="15">
      <c r="D220" s="107"/>
      <c r="E220" s="47"/>
    </row>
    <row r="221" spans="4:5" ht="15">
      <c r="D221" s="107"/>
      <c r="E221" s="47"/>
    </row>
    <row r="222" spans="4:5" ht="15">
      <c r="D222" s="107"/>
      <c r="E222" s="47"/>
    </row>
    <row r="223" spans="4:5" ht="15">
      <c r="D223" s="107"/>
      <c r="E223" s="47"/>
    </row>
    <row r="224" spans="4:5" ht="15">
      <c r="D224" s="107"/>
      <c r="E224" s="47"/>
    </row>
    <row r="225" spans="4:5" ht="15">
      <c r="D225" s="107"/>
      <c r="E225" s="47"/>
    </row>
    <row r="226" spans="4:5" ht="15">
      <c r="D226" s="107"/>
      <c r="E226" s="47"/>
    </row>
    <row r="227" spans="4:5" ht="15">
      <c r="D227" s="107"/>
      <c r="E227" s="47"/>
    </row>
    <row r="228" spans="4:5" ht="15">
      <c r="D228" s="107"/>
      <c r="E228" s="47"/>
    </row>
    <row r="229" spans="4:5" ht="15">
      <c r="D229" s="107"/>
      <c r="E229" s="47"/>
    </row>
    <row r="230" spans="4:5" ht="15">
      <c r="D230" s="107"/>
      <c r="E230" s="47"/>
    </row>
    <row r="231" spans="4:5" ht="15">
      <c r="D231" s="107"/>
      <c r="E231" s="47"/>
    </row>
    <row r="232" spans="4:5" ht="15">
      <c r="D232" s="107"/>
      <c r="E232" s="47"/>
    </row>
    <row r="233" spans="4:5" ht="15">
      <c r="D233" s="107"/>
      <c r="E233" s="47"/>
    </row>
    <row r="234" spans="4:5" ht="15">
      <c r="D234" s="107"/>
      <c r="E234" s="47"/>
    </row>
    <row r="235" spans="4:5" ht="15">
      <c r="D235" s="107"/>
      <c r="E235" s="47"/>
    </row>
    <row r="236" spans="4:5" ht="15">
      <c r="D236" s="107"/>
      <c r="E236" s="47"/>
    </row>
    <row r="237" spans="4:5" ht="15">
      <c r="D237" s="107"/>
      <c r="E237" s="47"/>
    </row>
    <row r="238" spans="4:5" ht="15">
      <c r="D238" s="107"/>
      <c r="E238" s="47"/>
    </row>
    <row r="239" spans="4:5" ht="15">
      <c r="D239" s="107"/>
      <c r="E239" s="47"/>
    </row>
    <row r="240" spans="4:5" ht="15">
      <c r="D240" s="107"/>
      <c r="E240" s="47"/>
    </row>
    <row r="241" spans="4:5" ht="15">
      <c r="D241" s="107"/>
      <c r="E241" s="47"/>
    </row>
    <row r="242" spans="4:5" ht="15">
      <c r="D242" s="107"/>
      <c r="E242" s="47"/>
    </row>
    <row r="243" spans="4:5" ht="15">
      <c r="D243" s="107"/>
      <c r="E243" s="47"/>
    </row>
    <row r="244" spans="4:5" ht="15">
      <c r="D244" s="107"/>
      <c r="E244" s="47"/>
    </row>
    <row r="245" spans="4:5" ht="15">
      <c r="D245" s="107"/>
      <c r="E245" s="47"/>
    </row>
    <row r="246" spans="4:5" ht="15">
      <c r="D246" s="107"/>
      <c r="E246" s="47"/>
    </row>
    <row r="247" spans="4:5" ht="15">
      <c r="D247" s="107"/>
      <c r="E247" s="47"/>
    </row>
    <row r="248" spans="4:5" ht="15">
      <c r="D248" s="107"/>
      <c r="E248" s="47"/>
    </row>
    <row r="249" spans="4:5" ht="15">
      <c r="D249" s="107"/>
      <c r="E249" s="47"/>
    </row>
    <row r="250" spans="4:5" ht="15">
      <c r="D250" s="107"/>
      <c r="E250" s="47"/>
    </row>
    <row r="251" spans="4:5" ht="15">
      <c r="D251" s="107"/>
      <c r="E251" s="47"/>
    </row>
    <row r="252" spans="4:5" ht="15">
      <c r="D252" s="107"/>
      <c r="E252" s="47"/>
    </row>
    <row r="253" spans="4:5" ht="15">
      <c r="D253" s="107"/>
      <c r="E253" s="47"/>
    </row>
    <row r="254" spans="4:5" ht="15">
      <c r="D254" s="107"/>
      <c r="E254" s="47"/>
    </row>
    <row r="255" spans="4:5" ht="15">
      <c r="D255" s="107"/>
      <c r="E255" s="47"/>
    </row>
    <row r="256" spans="4:5" ht="15">
      <c r="D256" s="107"/>
      <c r="E256" s="47"/>
    </row>
    <row r="257" spans="4:5" ht="15">
      <c r="D257" s="107"/>
      <c r="E257" s="47"/>
    </row>
    <row r="258" spans="4:5" ht="15">
      <c r="D258" s="107"/>
      <c r="E258" s="47"/>
    </row>
    <row r="259" spans="4:5" ht="15">
      <c r="D259" s="107"/>
      <c r="E259" s="47"/>
    </row>
    <row r="260" spans="4:5" ht="15">
      <c r="D260" s="107"/>
      <c r="E260" s="47"/>
    </row>
    <row r="261" spans="4:5" ht="15">
      <c r="D261" s="107"/>
      <c r="E261" s="47"/>
    </row>
    <row r="262" spans="4:5" ht="15">
      <c r="D262" s="107"/>
      <c r="E262" s="47"/>
    </row>
    <row r="263" spans="4:5" ht="15">
      <c r="D263" s="107"/>
      <c r="E263" s="47"/>
    </row>
    <row r="264" spans="4:5" ht="15">
      <c r="D264" s="107"/>
      <c r="E264" s="47"/>
    </row>
    <row r="265" spans="4:5" ht="15">
      <c r="D265" s="107"/>
      <c r="E265" s="47"/>
    </row>
    <row r="266" spans="4:5" ht="15">
      <c r="D266" s="107"/>
      <c r="E266" s="47"/>
    </row>
    <row r="267" spans="4:5" ht="15">
      <c r="D267" s="107"/>
      <c r="E267" s="47"/>
    </row>
    <row r="268" spans="4:5" ht="15">
      <c r="D268" s="107"/>
      <c r="E268" s="47"/>
    </row>
    <row r="269" spans="4:5" ht="15">
      <c r="D269" s="107"/>
      <c r="E269" s="47"/>
    </row>
    <row r="270" spans="4:5" ht="15">
      <c r="D270" s="107"/>
      <c r="E270" s="47"/>
    </row>
    <row r="271" spans="4:5" ht="15">
      <c r="D271" s="107"/>
      <c r="E271" s="47"/>
    </row>
    <row r="272" spans="4:5" ht="15">
      <c r="D272" s="107"/>
      <c r="E272" s="47"/>
    </row>
    <row r="273" spans="4:5" ht="15">
      <c r="D273" s="107"/>
      <c r="E273" s="47"/>
    </row>
    <row r="274" spans="4:5" ht="15">
      <c r="D274" s="107"/>
      <c r="E274" s="47"/>
    </row>
    <row r="275" spans="4:5" ht="15">
      <c r="D275" s="107"/>
      <c r="E275" s="47"/>
    </row>
    <row r="276" spans="4:5" ht="15">
      <c r="D276" s="107"/>
      <c r="E276" s="47"/>
    </row>
    <row r="277" spans="4:5" ht="15">
      <c r="D277" s="107"/>
      <c r="E277" s="47"/>
    </row>
    <row r="278" spans="4:5" ht="15">
      <c r="D278" s="107"/>
      <c r="E278" s="47"/>
    </row>
    <row r="279" spans="4:5" ht="15">
      <c r="D279" s="107"/>
      <c r="E279" s="47"/>
    </row>
    <row r="280" spans="4:5" ht="15">
      <c r="D280" s="107"/>
      <c r="E280" s="47"/>
    </row>
    <row r="281" spans="4:5" ht="15">
      <c r="D281" s="107"/>
      <c r="E281" s="47"/>
    </row>
    <row r="282" spans="4:5" ht="15">
      <c r="D282" s="107"/>
      <c r="E282" s="47"/>
    </row>
    <row r="283" spans="4:5" ht="15">
      <c r="D283" s="107"/>
      <c r="E283" s="47"/>
    </row>
    <row r="284" spans="4:5" ht="15">
      <c r="D284" s="107"/>
      <c r="E284" s="47"/>
    </row>
    <row r="285" spans="4:5" ht="15">
      <c r="D285" s="107"/>
      <c r="E285" s="47"/>
    </row>
    <row r="286" spans="4:5" ht="15">
      <c r="D286" s="107"/>
      <c r="E286" s="47"/>
    </row>
    <row r="287" spans="4:5" ht="15">
      <c r="D287" s="107"/>
      <c r="E287" s="47"/>
    </row>
    <row r="288" spans="4:5" ht="15">
      <c r="D288" s="107"/>
      <c r="E288" s="47"/>
    </row>
    <row r="289" spans="4:5" ht="15">
      <c r="D289" s="107"/>
      <c r="E289" s="47"/>
    </row>
    <row r="290" spans="4:5" ht="15">
      <c r="D290" s="107"/>
      <c r="E290" s="47"/>
    </row>
    <row r="291" spans="4:5" ht="15">
      <c r="D291" s="107"/>
      <c r="E291" s="47"/>
    </row>
    <row r="292" spans="4:5" ht="15">
      <c r="D292" s="107"/>
      <c r="E292" s="47"/>
    </row>
    <row r="293" spans="4:5" ht="15">
      <c r="D293" s="107"/>
      <c r="E293" s="47"/>
    </row>
    <row r="294" spans="4:5" ht="15">
      <c r="D294" s="107"/>
      <c r="E294" s="47"/>
    </row>
    <row r="295" spans="4:5" ht="15">
      <c r="D295" s="107"/>
      <c r="E295" s="47"/>
    </row>
    <row r="296" spans="4:5" ht="15">
      <c r="D296" s="107"/>
      <c r="E296" s="47"/>
    </row>
    <row r="297" spans="4:5" ht="15">
      <c r="D297" s="107"/>
      <c r="E297" s="47"/>
    </row>
    <row r="298" spans="4:5" ht="15">
      <c r="D298" s="107"/>
      <c r="E298" s="47"/>
    </row>
    <row r="299" spans="4:5" ht="15">
      <c r="D299" s="107"/>
      <c r="E299" s="47"/>
    </row>
    <row r="300" spans="4:5" ht="15">
      <c r="D300" s="107"/>
      <c r="E300" s="47"/>
    </row>
    <row r="301" spans="4:5" ht="15">
      <c r="D301" s="107"/>
      <c r="E301" s="47"/>
    </row>
    <row r="302" spans="4:5" ht="15">
      <c r="D302" s="107"/>
      <c r="E302" s="47"/>
    </row>
    <row r="303" spans="4:5" ht="15">
      <c r="D303" s="107"/>
      <c r="E303" s="47"/>
    </row>
    <row r="304" spans="4:5" ht="15">
      <c r="D304" s="107"/>
      <c r="E304" s="47"/>
    </row>
    <row r="305" spans="4:5" ht="15">
      <c r="D305" s="107"/>
      <c r="E305" s="47"/>
    </row>
    <row r="306" spans="4:5" ht="15">
      <c r="D306" s="107"/>
      <c r="E306" s="47"/>
    </row>
    <row r="307" spans="4:5" ht="15">
      <c r="D307" s="107"/>
      <c r="E307" s="47"/>
    </row>
    <row r="308" spans="4:5" ht="15">
      <c r="D308" s="107"/>
      <c r="E308" s="47"/>
    </row>
    <row r="309" spans="4:5" ht="15">
      <c r="D309" s="107"/>
      <c r="E309" s="47"/>
    </row>
    <row r="310" spans="4:5" ht="15">
      <c r="D310" s="107"/>
      <c r="E310" s="47"/>
    </row>
    <row r="311" spans="4:5" ht="15">
      <c r="D311" s="107"/>
      <c r="E311" s="47"/>
    </row>
    <row r="312" spans="4:5" ht="15">
      <c r="D312" s="107"/>
      <c r="E312" s="47"/>
    </row>
    <row r="313" spans="4:5" ht="15">
      <c r="D313" s="107"/>
      <c r="E313" s="47"/>
    </row>
    <row r="314" spans="4:5" ht="15">
      <c r="D314" s="107"/>
      <c r="E314" s="47"/>
    </row>
    <row r="315" spans="4:5" ht="15">
      <c r="D315" s="107"/>
      <c r="E315" s="47"/>
    </row>
    <row r="316" spans="4:5" ht="15">
      <c r="D316" s="107"/>
      <c r="E316" s="47"/>
    </row>
    <row r="317" spans="4:5" ht="15">
      <c r="D317" s="107"/>
      <c r="E317" s="47"/>
    </row>
    <row r="318" spans="4:5" ht="15">
      <c r="D318" s="107"/>
      <c r="E318" s="47"/>
    </row>
    <row r="319" spans="4:5" ht="15">
      <c r="D319" s="107"/>
      <c r="E319" s="47"/>
    </row>
    <row r="320" spans="4:5" ht="15">
      <c r="D320" s="107"/>
      <c r="E320" s="47"/>
    </row>
    <row r="321" spans="4:5" ht="15">
      <c r="D321" s="107"/>
      <c r="E321" s="47"/>
    </row>
    <row r="322" spans="4:5" ht="15">
      <c r="D322" s="107"/>
      <c r="E322" s="47"/>
    </row>
    <row r="323" spans="4:5" ht="15">
      <c r="D323" s="107"/>
      <c r="E323" s="47"/>
    </row>
    <row r="324" spans="4:5" ht="15">
      <c r="D324" s="107"/>
      <c r="E324" s="47"/>
    </row>
    <row r="325" spans="4:5" ht="15">
      <c r="D325" s="107"/>
      <c r="E325" s="47"/>
    </row>
    <row r="326" spans="4:5" ht="15">
      <c r="D326" s="107"/>
      <c r="E326" s="47"/>
    </row>
    <row r="327" spans="4:5" ht="15">
      <c r="D327" s="107"/>
      <c r="E327" s="47"/>
    </row>
    <row r="328" spans="4:5" ht="15">
      <c r="D328" s="107"/>
      <c r="E328" s="47"/>
    </row>
    <row r="329" spans="4:5" ht="15">
      <c r="D329" s="107"/>
      <c r="E329" s="47"/>
    </row>
    <row r="330" spans="4:5" ht="15">
      <c r="D330" s="107"/>
      <c r="E330" s="47"/>
    </row>
    <row r="331" spans="4:5" ht="15">
      <c r="D331" s="107"/>
      <c r="E331" s="47"/>
    </row>
    <row r="332" spans="4:5" ht="15">
      <c r="D332" s="107"/>
      <c r="E332" s="47"/>
    </row>
    <row r="333" spans="4:5" ht="15">
      <c r="D333" s="107"/>
      <c r="E333" s="47"/>
    </row>
    <row r="334" spans="4:5" ht="15">
      <c r="D334" s="107"/>
      <c r="E334" s="47"/>
    </row>
    <row r="335" spans="4:5" ht="15">
      <c r="D335" s="107"/>
      <c r="E335" s="47"/>
    </row>
    <row r="336" spans="4:5" ht="15">
      <c r="D336" s="107"/>
      <c r="E336" s="47"/>
    </row>
    <row r="337" spans="4:5" ht="15">
      <c r="D337" s="107"/>
      <c r="E337" s="47"/>
    </row>
    <row r="338" spans="4:5" ht="15">
      <c r="D338" s="107"/>
      <c r="E338" s="47"/>
    </row>
    <row r="339" spans="4:5" ht="15">
      <c r="D339" s="107"/>
      <c r="E339" s="47"/>
    </row>
    <row r="340" spans="4:5" ht="15">
      <c r="D340" s="107"/>
      <c r="E340" s="47"/>
    </row>
    <row r="341" spans="4:5" ht="15">
      <c r="D341" s="107"/>
      <c r="E341" s="47"/>
    </row>
    <row r="342" spans="4:5" ht="15">
      <c r="D342" s="107"/>
      <c r="E342" s="47"/>
    </row>
    <row r="343" spans="4:5" ht="15">
      <c r="D343" s="107"/>
      <c r="E343" s="47"/>
    </row>
    <row r="344" spans="4:5" ht="15">
      <c r="D344" s="107"/>
      <c r="E344" s="47"/>
    </row>
    <row r="345" spans="4:5" ht="15">
      <c r="D345" s="107"/>
      <c r="E345" s="47"/>
    </row>
    <row r="346" spans="4:5" ht="15">
      <c r="D346" s="107"/>
      <c r="E346" s="47"/>
    </row>
    <row r="347" spans="4:5" ht="15">
      <c r="D347" s="107"/>
      <c r="E347" s="47"/>
    </row>
    <row r="348" spans="4:5" ht="15">
      <c r="D348" s="107"/>
      <c r="E348" s="47"/>
    </row>
    <row r="349" spans="4:5" ht="15">
      <c r="D349" s="107"/>
      <c r="E349" s="47"/>
    </row>
    <row r="350" spans="4:5" ht="15">
      <c r="D350" s="107"/>
      <c r="E350" s="47"/>
    </row>
    <row r="351" spans="4:5" ht="15">
      <c r="D351" s="107"/>
      <c r="E351" s="47"/>
    </row>
    <row r="352" spans="4:5" ht="15">
      <c r="D352" s="107"/>
      <c r="E352" s="47"/>
    </row>
    <row r="353" spans="4:5" ht="15">
      <c r="D353" s="107"/>
      <c r="E353" s="47"/>
    </row>
    <row r="354" spans="4:5" ht="15">
      <c r="D354" s="107"/>
      <c r="E354" s="47"/>
    </row>
    <row r="355" spans="4:5" ht="15">
      <c r="D355" s="107"/>
      <c r="E355" s="47"/>
    </row>
    <row r="356" spans="4:5" ht="15">
      <c r="D356" s="107"/>
      <c r="E356" s="47"/>
    </row>
    <row r="357" spans="4:5" ht="15">
      <c r="D357" s="107"/>
      <c r="E357" s="47"/>
    </row>
    <row r="358" spans="4:5" ht="15">
      <c r="D358" s="107"/>
      <c r="E358" s="47"/>
    </row>
    <row r="359" spans="4:5" ht="15">
      <c r="D359" s="107"/>
      <c r="E359" s="47"/>
    </row>
    <row r="360" spans="4:5" ht="15">
      <c r="D360" s="107"/>
      <c r="E360" s="47"/>
    </row>
    <row r="361" spans="4:5" ht="15">
      <c r="D361" s="107"/>
      <c r="E361" s="47"/>
    </row>
    <row r="362" spans="4:5" ht="15">
      <c r="D362" s="107"/>
      <c r="E362" s="47"/>
    </row>
    <row r="363" spans="4:5" ht="15">
      <c r="D363" s="107"/>
      <c r="E363" s="47"/>
    </row>
    <row r="364" spans="4:5" ht="15">
      <c r="D364" s="107"/>
      <c r="E364" s="47"/>
    </row>
    <row r="365" spans="4:5" ht="15">
      <c r="D365" s="107"/>
      <c r="E365" s="47"/>
    </row>
    <row r="366" spans="4:5" ht="15">
      <c r="D366" s="107"/>
      <c r="E366" s="47"/>
    </row>
    <row r="367" spans="4:5" ht="15">
      <c r="D367" s="107"/>
      <c r="E367" s="47"/>
    </row>
    <row r="368" spans="4:5" ht="15">
      <c r="D368" s="107"/>
      <c r="E368" s="47"/>
    </row>
    <row r="369" spans="4:5" ht="15">
      <c r="D369" s="107"/>
      <c r="E369" s="47"/>
    </row>
    <row r="370" spans="4:5" ht="15">
      <c r="D370" s="107"/>
      <c r="E370" s="47"/>
    </row>
    <row r="371" spans="4:5" ht="15">
      <c r="D371" s="107"/>
      <c r="E371" s="47"/>
    </row>
    <row r="372" spans="4:5" ht="15">
      <c r="D372" s="107"/>
      <c r="E372" s="47"/>
    </row>
    <row r="373" spans="4:5" ht="15">
      <c r="D373" s="107"/>
      <c r="E373" s="47"/>
    </row>
    <row r="374" spans="4:5" ht="15">
      <c r="D374" s="107"/>
      <c r="E374" s="47"/>
    </row>
    <row r="375" spans="4:5" ht="15">
      <c r="D375" s="107"/>
      <c r="E375" s="47"/>
    </row>
    <row r="376" spans="4:5" ht="15">
      <c r="D376" s="107"/>
      <c r="E376" s="47"/>
    </row>
    <row r="377" spans="4:5" ht="15">
      <c r="D377" s="107"/>
      <c r="E377" s="47"/>
    </row>
    <row r="378" spans="4:5" ht="15">
      <c r="D378" s="107"/>
      <c r="E378" s="47"/>
    </row>
    <row r="379" spans="4:5" ht="15">
      <c r="D379" s="107"/>
      <c r="E379" s="47"/>
    </row>
    <row r="380" spans="4:5" ht="15">
      <c r="D380" s="107"/>
      <c r="E380" s="47"/>
    </row>
    <row r="381" spans="4:5" ht="15">
      <c r="D381" s="107"/>
      <c r="E381" s="47"/>
    </row>
    <row r="382" spans="4:5" ht="15">
      <c r="D382" s="107"/>
      <c r="E382" s="47"/>
    </row>
    <row r="383" spans="4:5" ht="15">
      <c r="D383" s="107"/>
      <c r="E383" s="47"/>
    </row>
    <row r="384" spans="4:5" ht="15">
      <c r="D384" s="107"/>
      <c r="E384" s="47"/>
    </row>
    <row r="385" spans="4:5" ht="15">
      <c r="D385" s="107"/>
      <c r="E385" s="47"/>
    </row>
    <row r="386" spans="4:5" ht="15">
      <c r="D386" s="107"/>
      <c r="E386" s="47"/>
    </row>
    <row r="387" spans="4:5" ht="15">
      <c r="D387" s="107"/>
      <c r="E387" s="47"/>
    </row>
    <row r="388" spans="4:5" ht="15">
      <c r="D388" s="107"/>
      <c r="E388" s="47"/>
    </row>
    <row r="389" spans="4:5" ht="15">
      <c r="D389" s="107"/>
      <c r="E389" s="47"/>
    </row>
    <row r="390" spans="4:5" ht="15">
      <c r="D390" s="107"/>
      <c r="E390" s="47"/>
    </row>
    <row r="391" spans="4:5" ht="15">
      <c r="D391" s="107"/>
      <c r="E391" s="47"/>
    </row>
    <row r="392" spans="4:5" ht="15">
      <c r="D392" s="107"/>
      <c r="E392" s="47"/>
    </row>
    <row r="393" spans="4:5" ht="15">
      <c r="D393" s="107"/>
      <c r="E393" s="47"/>
    </row>
    <row r="394" spans="4:5" ht="15">
      <c r="D394" s="107"/>
      <c r="E394" s="47"/>
    </row>
    <row r="395" spans="4:5" ht="15">
      <c r="D395" s="107"/>
      <c r="E395" s="47"/>
    </row>
    <row r="396" spans="4:5" ht="15">
      <c r="D396" s="107"/>
      <c r="E396" s="47"/>
    </row>
    <row r="397" spans="4:5" ht="15">
      <c r="D397" s="107"/>
      <c r="E397" s="47"/>
    </row>
    <row r="398" spans="4:5" ht="15">
      <c r="D398" s="107"/>
      <c r="E398" s="47"/>
    </row>
    <row r="399" spans="4:5" ht="15">
      <c r="D399" s="107"/>
      <c r="E399" s="47"/>
    </row>
    <row r="400" spans="4:5" ht="15">
      <c r="D400" s="107"/>
      <c r="E400" s="47"/>
    </row>
    <row r="401" spans="4:5" ht="15">
      <c r="D401" s="107"/>
      <c r="E401" s="47"/>
    </row>
    <row r="402" spans="4:5" ht="15">
      <c r="D402" s="107"/>
      <c r="E402" s="47"/>
    </row>
    <row r="403" spans="4:5" ht="15">
      <c r="D403" s="107"/>
      <c r="E403" s="47"/>
    </row>
    <row r="404" spans="4:5" ht="15">
      <c r="D404" s="107"/>
      <c r="E404" s="47"/>
    </row>
    <row r="405" spans="4:5" ht="15">
      <c r="D405" s="107"/>
      <c r="E405" s="47"/>
    </row>
    <row r="406" spans="4:5" ht="15">
      <c r="D406" s="107"/>
      <c r="E406" s="47"/>
    </row>
    <row r="407" spans="4:5" ht="15">
      <c r="D407" s="107"/>
      <c r="E407" s="47"/>
    </row>
    <row r="408" spans="4:5" ht="15">
      <c r="D408" s="107"/>
      <c r="E408" s="47"/>
    </row>
    <row r="409" spans="4:5" ht="15">
      <c r="D409" s="107"/>
      <c r="E409" s="47"/>
    </row>
    <row r="410" spans="4:5" ht="15">
      <c r="D410" s="107"/>
      <c r="E410" s="47"/>
    </row>
    <row r="411" spans="4:5" ht="15">
      <c r="D411" s="107"/>
      <c r="E411" s="47"/>
    </row>
    <row r="412" spans="4:5" ht="15">
      <c r="D412" s="107"/>
      <c r="E412" s="47"/>
    </row>
    <row r="413" spans="4:5" ht="15">
      <c r="D413" s="107"/>
      <c r="E413" s="47"/>
    </row>
    <row r="414" spans="4:5" ht="15">
      <c r="D414" s="107"/>
      <c r="E414" s="47"/>
    </row>
    <row r="415" spans="4:5" ht="15">
      <c r="D415" s="107"/>
      <c r="E415" s="47"/>
    </row>
    <row r="416" spans="4:5" ht="15">
      <c r="D416" s="107"/>
      <c r="E416" s="47"/>
    </row>
    <row r="417" spans="4:5" ht="15">
      <c r="D417" s="107"/>
      <c r="E417" s="47"/>
    </row>
    <row r="418" spans="4:5" ht="15">
      <c r="D418" s="107"/>
      <c r="E418" s="47"/>
    </row>
    <row r="419" spans="4:5" ht="15">
      <c r="D419" s="107"/>
      <c r="E419" s="47"/>
    </row>
    <row r="420" spans="4:5" ht="15">
      <c r="D420" s="107"/>
      <c r="E420" s="47"/>
    </row>
    <row r="421" spans="4:5" ht="15">
      <c r="D421" s="107"/>
      <c r="E421" s="47"/>
    </row>
    <row r="422" spans="4:5" ht="15">
      <c r="D422" s="107"/>
      <c r="E422" s="47"/>
    </row>
    <row r="423" spans="4:5" ht="15">
      <c r="D423" s="107"/>
      <c r="E423" s="47"/>
    </row>
    <row r="424" spans="4:5" ht="15">
      <c r="D424" s="107"/>
      <c r="E424" s="47"/>
    </row>
    <row r="425" spans="4:5" ht="15">
      <c r="D425" s="107"/>
      <c r="E425" s="47"/>
    </row>
    <row r="426" spans="4:5" ht="15">
      <c r="D426" s="107"/>
      <c r="E426" s="47"/>
    </row>
    <row r="427" spans="4:5" ht="15">
      <c r="D427" s="107"/>
      <c r="E427" s="47"/>
    </row>
    <row r="428" spans="4:5" ht="15">
      <c r="D428" s="107"/>
      <c r="E428" s="47"/>
    </row>
    <row r="429" spans="4:5" ht="15">
      <c r="D429" s="107"/>
      <c r="E429" s="47"/>
    </row>
    <row r="430" spans="4:5" ht="15">
      <c r="D430" s="107"/>
      <c r="E430" s="47"/>
    </row>
    <row r="431" spans="4:5" ht="15">
      <c r="D431" s="107"/>
      <c r="E431" s="47"/>
    </row>
    <row r="432" spans="4:5" ht="15">
      <c r="D432" s="107"/>
      <c r="E432" s="47"/>
    </row>
    <row r="433" spans="4:5" ht="15">
      <c r="D433" s="107"/>
      <c r="E433" s="47"/>
    </row>
    <row r="434" spans="4:5" ht="15">
      <c r="D434" s="107"/>
      <c r="E434" s="47"/>
    </row>
    <row r="435" spans="4:5" ht="15">
      <c r="D435" s="107"/>
      <c r="E435" s="47"/>
    </row>
    <row r="436" spans="4:5" ht="15">
      <c r="D436" s="107"/>
      <c r="E436" s="47"/>
    </row>
    <row r="437" spans="4:5" ht="15">
      <c r="D437" s="107"/>
      <c r="E437" s="47"/>
    </row>
    <row r="438" spans="4:5" ht="15">
      <c r="D438" s="107"/>
      <c r="E438" s="47"/>
    </row>
    <row r="439" spans="4:5" ht="15">
      <c r="D439" s="107"/>
      <c r="E439" s="47"/>
    </row>
    <row r="440" spans="4:5" ht="15">
      <c r="D440" s="107"/>
      <c r="E440" s="47"/>
    </row>
    <row r="441" spans="4:5" ht="15">
      <c r="D441" s="107"/>
      <c r="E441" s="47"/>
    </row>
    <row r="442" spans="4:5" ht="15">
      <c r="D442" s="107"/>
      <c r="E442" s="47"/>
    </row>
    <row r="443" spans="4:5" ht="15">
      <c r="D443" s="107"/>
      <c r="E443" s="47"/>
    </row>
    <row r="444" spans="4:5" ht="15">
      <c r="D444" s="107"/>
      <c r="E444" s="47"/>
    </row>
    <row r="445" spans="4:5" ht="15">
      <c r="D445" s="107"/>
      <c r="E445" s="47"/>
    </row>
    <row r="446" spans="4:5" ht="15">
      <c r="D446" s="107"/>
      <c r="E446" s="47"/>
    </row>
    <row r="447" spans="4:5" ht="15">
      <c r="D447" s="107"/>
      <c r="E447" s="47"/>
    </row>
    <row r="448" spans="4:5" ht="15">
      <c r="D448" s="107"/>
      <c r="E448" s="47"/>
    </row>
    <row r="449" spans="4:5" ht="15">
      <c r="D449" s="107"/>
      <c r="E449" s="47"/>
    </row>
    <row r="450" spans="4:5" ht="15">
      <c r="D450" s="107"/>
      <c r="E450" s="47"/>
    </row>
    <row r="451" spans="4:5" ht="15">
      <c r="D451" s="107"/>
      <c r="E451" s="47"/>
    </row>
    <row r="452" spans="4:5" ht="15">
      <c r="D452" s="107"/>
      <c r="E452" s="47"/>
    </row>
    <row r="453" spans="4:5" ht="15">
      <c r="D453" s="107"/>
      <c r="E453" s="47"/>
    </row>
    <row r="454" spans="4:5" ht="15">
      <c r="D454" s="107"/>
      <c r="E454" s="47"/>
    </row>
    <row r="455" spans="4:5" ht="15">
      <c r="D455" s="107"/>
      <c r="E455" s="47"/>
    </row>
    <row r="456" spans="4:5" ht="15">
      <c r="D456" s="107"/>
      <c r="E456" s="47"/>
    </row>
    <row r="457" spans="4:5" ht="15">
      <c r="D457" s="107"/>
      <c r="E457" s="47"/>
    </row>
    <row r="458" spans="4:5" ht="15">
      <c r="D458" s="107"/>
      <c r="E458" s="47"/>
    </row>
    <row r="459" spans="4:5" ht="15">
      <c r="D459" s="107"/>
      <c r="E459" s="47"/>
    </row>
    <row r="460" spans="4:5" ht="15">
      <c r="D460" s="107"/>
      <c r="E460" s="47"/>
    </row>
    <row r="461" spans="4:5" ht="15">
      <c r="D461" s="107"/>
      <c r="E461" s="47"/>
    </row>
    <row r="462" spans="4:5" ht="15">
      <c r="D462" s="107"/>
      <c r="E462" s="47"/>
    </row>
    <row r="463" spans="4:5" ht="15">
      <c r="D463" s="107"/>
      <c r="E463" s="47"/>
    </row>
    <row r="464" spans="4:5" ht="15">
      <c r="D464" s="107"/>
      <c r="E464" s="47"/>
    </row>
    <row r="465" spans="4:5" ht="15">
      <c r="D465" s="107"/>
      <c r="E465" s="47"/>
    </row>
    <row r="466" spans="4:5" ht="15">
      <c r="D466" s="107"/>
      <c r="E466" s="47"/>
    </row>
    <row r="467" spans="4:5" ht="15">
      <c r="D467" s="107"/>
      <c r="E467" s="47"/>
    </row>
    <row r="468" spans="4:5" ht="15">
      <c r="D468" s="107"/>
      <c r="E468" s="47"/>
    </row>
    <row r="469" spans="4:5" ht="15">
      <c r="D469" s="107"/>
      <c r="E469" s="47"/>
    </row>
    <row r="470" spans="4:5" ht="15">
      <c r="D470" s="107"/>
      <c r="E470" s="47"/>
    </row>
    <row r="471" spans="4:5" ht="15">
      <c r="D471" s="107"/>
      <c r="E471" s="47"/>
    </row>
    <row r="472" spans="4:5" ht="15">
      <c r="D472" s="107"/>
      <c r="E472" s="47"/>
    </row>
    <row r="473" spans="4:5" ht="15">
      <c r="D473" s="107"/>
      <c r="E473" s="47"/>
    </row>
    <row r="474" spans="4:5" ht="15">
      <c r="D474" s="107"/>
      <c r="E474" s="47"/>
    </row>
    <row r="475" spans="4:5" ht="15">
      <c r="D475" s="107"/>
      <c r="E475" s="47"/>
    </row>
    <row r="476" spans="4:5" ht="15">
      <c r="D476" s="107"/>
      <c r="E476" s="47"/>
    </row>
    <row r="477" spans="4:5" ht="15">
      <c r="D477" s="107"/>
      <c r="E477" s="47"/>
    </row>
    <row r="478" spans="4:5" ht="15">
      <c r="D478" s="107"/>
      <c r="E478" s="47"/>
    </row>
    <row r="479" spans="4:5" ht="15">
      <c r="D479" s="107"/>
      <c r="E479" s="47"/>
    </row>
    <row r="480" spans="4:5" ht="15">
      <c r="D480" s="107"/>
      <c r="E480" s="47"/>
    </row>
    <row r="481" spans="4:5" ht="15">
      <c r="D481" s="107"/>
      <c r="E481" s="47"/>
    </row>
    <row r="482" spans="4:5" ht="15">
      <c r="D482" s="107"/>
      <c r="E482" s="47"/>
    </row>
    <row r="483" spans="4:5" ht="15">
      <c r="D483" s="107"/>
      <c r="E483" s="47"/>
    </row>
    <row r="484" spans="4:5" ht="15">
      <c r="D484" s="107"/>
      <c r="E484" s="47"/>
    </row>
    <row r="485" spans="4:5" ht="15">
      <c r="D485" s="107"/>
      <c r="E485" s="47"/>
    </row>
    <row r="486" spans="4:5" ht="15">
      <c r="D486" s="107"/>
      <c r="E486" s="47"/>
    </row>
    <row r="487" spans="4:5" ht="15">
      <c r="D487" s="107"/>
      <c r="E487" s="47"/>
    </row>
    <row r="488" spans="4:5" ht="15">
      <c r="D488" s="107"/>
      <c r="E488" s="47"/>
    </row>
    <row r="489" spans="4:5" ht="15">
      <c r="D489" s="107"/>
      <c r="E489" s="47"/>
    </row>
    <row r="490" spans="4:5" ht="15">
      <c r="D490" s="107"/>
      <c r="E490" s="47"/>
    </row>
    <row r="491" spans="4:5" ht="15">
      <c r="D491" s="107"/>
      <c r="E491" s="47"/>
    </row>
    <row r="492" spans="4:5" ht="15">
      <c r="D492" s="107"/>
      <c r="E492" s="47"/>
    </row>
    <row r="493" spans="4:5" ht="15">
      <c r="D493" s="107"/>
      <c r="E493" s="47"/>
    </row>
    <row r="494" spans="4:5" ht="15">
      <c r="D494" s="107"/>
      <c r="E494" s="47"/>
    </row>
    <row r="495" spans="4:5" ht="15">
      <c r="D495" s="107"/>
      <c r="E495" s="47"/>
    </row>
    <row r="496" spans="4:5" ht="15">
      <c r="D496" s="107"/>
      <c r="E496" s="47"/>
    </row>
    <row r="497" spans="4:5" ht="15">
      <c r="D497" s="107"/>
      <c r="E497" s="47"/>
    </row>
    <row r="498" spans="4:5" ht="15">
      <c r="D498" s="107"/>
      <c r="E498" s="47"/>
    </row>
    <row r="499" spans="4:5" ht="15">
      <c r="D499" s="107"/>
      <c r="E499" s="47"/>
    </row>
    <row r="500" spans="4:5" ht="15">
      <c r="D500" s="107"/>
      <c r="E500" s="47"/>
    </row>
    <row r="501" spans="4:5" ht="15">
      <c r="D501" s="107"/>
      <c r="E501" s="47"/>
    </row>
    <row r="502" spans="4:5" ht="15">
      <c r="D502" s="107"/>
      <c r="E502" s="47"/>
    </row>
    <row r="503" spans="4:5" ht="15">
      <c r="D503" s="107"/>
      <c r="E503" s="47"/>
    </row>
    <row r="504" spans="4:5" ht="15">
      <c r="D504" s="107"/>
      <c r="E504" s="47"/>
    </row>
    <row r="505" spans="4:5" ht="15">
      <c r="D505" s="107"/>
      <c r="E505" s="47"/>
    </row>
    <row r="506" spans="4:5" ht="15">
      <c r="D506" s="107"/>
      <c r="E506" s="47"/>
    </row>
    <row r="507" spans="4:5" ht="15">
      <c r="D507" s="107"/>
      <c r="E507" s="47"/>
    </row>
    <row r="508" spans="4:5" ht="15">
      <c r="D508" s="107"/>
      <c r="E508" s="47"/>
    </row>
    <row r="509" spans="4:5" ht="15">
      <c r="D509" s="107"/>
      <c r="E509" s="47"/>
    </row>
    <row r="510" spans="4:5" ht="15">
      <c r="D510" s="107"/>
      <c r="E510" s="47"/>
    </row>
    <row r="511" spans="4:5" ht="15">
      <c r="D511" s="107"/>
      <c r="E511" s="47"/>
    </row>
    <row r="512" spans="4:5" ht="15">
      <c r="D512" s="107"/>
      <c r="E512" s="47"/>
    </row>
    <row r="513" spans="4:5" ht="15">
      <c r="D513" s="107"/>
      <c r="E513" s="47"/>
    </row>
    <row r="514" spans="4:5" ht="15">
      <c r="D514" s="107"/>
      <c r="E514" s="47"/>
    </row>
    <row r="515" spans="4:5" ht="15">
      <c r="D515" s="107"/>
      <c r="E515" s="47"/>
    </row>
    <row r="516" spans="4:5" ht="15">
      <c r="D516" s="107"/>
      <c r="E516" s="47"/>
    </row>
    <row r="517" spans="4:5" ht="15">
      <c r="D517" s="107"/>
      <c r="E517" s="47"/>
    </row>
    <row r="518" spans="4:5" ht="15">
      <c r="D518" s="107"/>
      <c r="E518" s="47"/>
    </row>
    <row r="519" spans="4:5" ht="15">
      <c r="D519" s="107"/>
      <c r="E519" s="47"/>
    </row>
    <row r="520" spans="4:5" ht="15">
      <c r="D520" s="107"/>
      <c r="E520" s="47"/>
    </row>
    <row r="521" spans="4:5" ht="15">
      <c r="D521" s="107"/>
      <c r="E521" s="47"/>
    </row>
    <row r="522" spans="4:5" ht="15">
      <c r="D522" s="107"/>
      <c r="E522" s="47"/>
    </row>
    <row r="523" spans="4:5" ht="15">
      <c r="D523" s="107"/>
      <c r="E523" s="47"/>
    </row>
    <row r="524" spans="4:5" ht="15">
      <c r="D524" s="107"/>
      <c r="E524" s="47"/>
    </row>
    <row r="525" spans="4:5" ht="15">
      <c r="D525" s="107"/>
      <c r="E525" s="47"/>
    </row>
    <row r="526" spans="4:5" ht="15">
      <c r="D526" s="107"/>
      <c r="E526" s="47"/>
    </row>
    <row r="527" spans="4:5" ht="15">
      <c r="D527" s="107"/>
      <c r="E527" s="47"/>
    </row>
    <row r="528" spans="4:5" ht="15">
      <c r="D528" s="107"/>
      <c r="E528" s="47"/>
    </row>
    <row r="529" spans="4:5" ht="15">
      <c r="D529" s="107"/>
      <c r="E529" s="47"/>
    </row>
    <row r="530" spans="4:5" ht="15">
      <c r="D530" s="107"/>
      <c r="E530" s="47"/>
    </row>
    <row r="531" spans="4:5" ht="15">
      <c r="D531" s="107"/>
      <c r="E531" s="47"/>
    </row>
    <row r="532" spans="4:5" ht="15">
      <c r="D532" s="107"/>
      <c r="E532" s="47"/>
    </row>
    <row r="533" spans="4:5" ht="15">
      <c r="D533" s="107"/>
      <c r="E533" s="47"/>
    </row>
    <row r="534" spans="4:5" ht="15">
      <c r="D534" s="107"/>
      <c r="E534" s="47"/>
    </row>
    <row r="535" spans="4:5" ht="15">
      <c r="D535" s="107"/>
      <c r="E535" s="47"/>
    </row>
    <row r="536" spans="4:5" ht="15">
      <c r="D536" s="107"/>
      <c r="E536" s="47"/>
    </row>
    <row r="537" spans="4:5" ht="15">
      <c r="D537" s="107"/>
      <c r="E537" s="47"/>
    </row>
    <row r="538" spans="4:5" ht="15">
      <c r="D538" s="107"/>
      <c r="E538" s="47"/>
    </row>
    <row r="539" spans="4:5" ht="15">
      <c r="D539" s="107"/>
      <c r="E539" s="47"/>
    </row>
    <row r="540" spans="4:5" ht="15">
      <c r="D540" s="107"/>
      <c r="E540" s="47"/>
    </row>
    <row r="541" spans="4:5" ht="15">
      <c r="D541" s="107"/>
      <c r="E541" s="47"/>
    </row>
    <row r="542" spans="4:5" ht="15">
      <c r="D542" s="107"/>
      <c r="E542" s="47"/>
    </row>
    <row r="543" spans="4:5" ht="15">
      <c r="D543" s="107"/>
      <c r="E543" s="47"/>
    </row>
    <row r="544" spans="4:5" ht="15">
      <c r="D544" s="107"/>
      <c r="E544" s="47"/>
    </row>
    <row r="545" spans="4:5" ht="15">
      <c r="D545" s="107"/>
      <c r="E545" s="47"/>
    </row>
    <row r="546" spans="4:5" ht="15">
      <c r="D546" s="107"/>
      <c r="E546" s="47"/>
    </row>
    <row r="547" spans="4:5" ht="15">
      <c r="D547" s="107"/>
      <c r="E547" s="47"/>
    </row>
    <row r="548" spans="4:5" ht="15">
      <c r="D548" s="107"/>
      <c r="E548" s="47"/>
    </row>
    <row r="549" spans="4:5" ht="15">
      <c r="D549" s="107"/>
      <c r="E549" s="47"/>
    </row>
    <row r="550" spans="4:5" ht="15">
      <c r="D550" s="107"/>
      <c r="E550" s="47"/>
    </row>
    <row r="551" spans="4:5" ht="15">
      <c r="D551" s="107"/>
      <c r="E551" s="47"/>
    </row>
    <row r="552" spans="4:5" ht="15">
      <c r="D552" s="107"/>
      <c r="E552" s="47"/>
    </row>
    <row r="553" spans="4:5" ht="15">
      <c r="D553" s="107"/>
      <c r="E553" s="47"/>
    </row>
    <row r="554" spans="4:5" ht="15">
      <c r="D554" s="107"/>
      <c r="E554" s="47"/>
    </row>
    <row r="555" spans="4:5" ht="15">
      <c r="D555" s="107"/>
      <c r="E555" s="47"/>
    </row>
    <row r="556" spans="4:5" ht="15">
      <c r="D556" s="107"/>
      <c r="E556" s="47"/>
    </row>
    <row r="557" spans="4:5" ht="15">
      <c r="D557" s="107"/>
      <c r="E557" s="47"/>
    </row>
    <row r="558" spans="4:5" ht="15">
      <c r="D558" s="107"/>
      <c r="E558" s="47"/>
    </row>
    <row r="559" spans="4:5" ht="15">
      <c r="D559" s="107"/>
      <c r="E559" s="47"/>
    </row>
    <row r="560" spans="4:5" ht="15">
      <c r="D560" s="107"/>
      <c r="E560" s="47"/>
    </row>
    <row r="561" spans="4:5" ht="15">
      <c r="D561" s="107"/>
      <c r="E561" s="47"/>
    </row>
    <row r="562" spans="4:5" ht="15">
      <c r="D562" s="107"/>
      <c r="E562" s="47"/>
    </row>
    <row r="563" spans="4:5" ht="15">
      <c r="D563" s="107"/>
      <c r="E563" s="47"/>
    </row>
    <row r="564" spans="4:5" ht="15">
      <c r="D564" s="107"/>
      <c r="E564" s="47"/>
    </row>
    <row r="565" spans="4:5" ht="15">
      <c r="D565" s="107"/>
      <c r="E565" s="47"/>
    </row>
    <row r="566" spans="4:5" ht="15">
      <c r="D566" s="107"/>
      <c r="E566" s="47"/>
    </row>
    <row r="567" spans="4:5" ht="15">
      <c r="D567" s="107"/>
      <c r="E567" s="47"/>
    </row>
    <row r="568" spans="4:5" ht="15">
      <c r="D568" s="107"/>
      <c r="E568" s="47"/>
    </row>
    <row r="569" spans="4:5" ht="15">
      <c r="D569" s="107"/>
      <c r="E569" s="47"/>
    </row>
    <row r="570" spans="4:5" ht="15">
      <c r="D570" s="107"/>
      <c r="E570" s="47"/>
    </row>
    <row r="571" spans="4:5" ht="15">
      <c r="D571" s="107"/>
      <c r="E571" s="47"/>
    </row>
    <row r="572" spans="4:5" ht="15">
      <c r="D572" s="107"/>
      <c r="E572" s="47"/>
    </row>
    <row r="573" spans="4:5" ht="15">
      <c r="D573" s="107"/>
      <c r="E573" s="47"/>
    </row>
    <row r="574" spans="4:5" ht="15">
      <c r="D574" s="107"/>
      <c r="E574" s="47"/>
    </row>
    <row r="575" spans="4:5" ht="15">
      <c r="D575" s="107"/>
      <c r="E575" s="47"/>
    </row>
    <row r="576" spans="4:5" ht="15">
      <c r="D576" s="107"/>
      <c r="E576" s="47"/>
    </row>
    <row r="577" spans="4:5" ht="15">
      <c r="D577" s="107"/>
      <c r="E577" s="47"/>
    </row>
    <row r="578" spans="4:5" ht="15">
      <c r="D578" s="107"/>
      <c r="E578" s="47"/>
    </row>
    <row r="579" spans="4:5" ht="15">
      <c r="D579" s="107"/>
      <c r="E579" s="47"/>
    </row>
    <row r="580" spans="4:5" ht="15">
      <c r="D580" s="107"/>
      <c r="E580" s="47"/>
    </row>
    <row r="581" spans="4:5" ht="15">
      <c r="D581" s="107"/>
      <c r="E581" s="47"/>
    </row>
    <row r="582" spans="4:5" ht="15">
      <c r="D582" s="107"/>
      <c r="E582" s="47"/>
    </row>
    <row r="583" spans="4:5" ht="15">
      <c r="D583" s="107"/>
      <c r="E583" s="47"/>
    </row>
    <row r="584" spans="4:5" ht="15">
      <c r="D584" s="107"/>
      <c r="E584" s="47"/>
    </row>
    <row r="585" spans="4:5" ht="15">
      <c r="D585" s="107"/>
      <c r="E585" s="47"/>
    </row>
    <row r="586" spans="4:5" ht="15">
      <c r="D586" s="107"/>
      <c r="E586" s="47"/>
    </row>
    <row r="587" spans="4:5" ht="15">
      <c r="D587" s="107"/>
      <c r="E587" s="47"/>
    </row>
    <row r="588" spans="4:5" ht="15">
      <c r="D588" s="107"/>
      <c r="E588" s="47"/>
    </row>
    <row r="589" spans="4:5" ht="15">
      <c r="D589" s="107"/>
      <c r="E589" s="47"/>
    </row>
    <row r="590" spans="4:5" ht="15">
      <c r="D590" s="107"/>
      <c r="E590" s="47"/>
    </row>
    <row r="591" spans="4:5" ht="15">
      <c r="D591" s="107"/>
      <c r="E591" s="47"/>
    </row>
    <row r="592" spans="4:5" ht="15">
      <c r="D592" s="107"/>
      <c r="E592" s="47"/>
    </row>
    <row r="593" spans="4:5" ht="15">
      <c r="D593" s="107"/>
      <c r="E593" s="47"/>
    </row>
    <row r="594" spans="4:5" ht="15">
      <c r="D594" s="107"/>
      <c r="E594" s="47"/>
    </row>
    <row r="595" spans="4:5" ht="15">
      <c r="D595" s="107"/>
      <c r="E595" s="47"/>
    </row>
    <row r="596" spans="4:5" ht="15">
      <c r="D596" s="107"/>
      <c r="E596" s="47"/>
    </row>
    <row r="597" spans="4:5" ht="15">
      <c r="D597" s="107"/>
      <c r="E597" s="47"/>
    </row>
    <row r="598" spans="4:5" ht="15">
      <c r="D598" s="107"/>
      <c r="E598" s="47"/>
    </row>
    <row r="599" spans="4:5" ht="15">
      <c r="D599" s="107"/>
      <c r="E599" s="47"/>
    </row>
    <row r="600" spans="4:5" ht="15">
      <c r="D600" s="107"/>
      <c r="E600" s="47"/>
    </row>
    <row r="601" spans="4:5" ht="15">
      <c r="D601" s="107"/>
      <c r="E601" s="47"/>
    </row>
    <row r="602" spans="4:5" ht="15">
      <c r="D602" s="107"/>
      <c r="E602" s="47"/>
    </row>
    <row r="603" spans="4:5" ht="15">
      <c r="D603" s="107"/>
      <c r="E603" s="47"/>
    </row>
    <row r="604" spans="4:5" ht="15">
      <c r="D604" s="107"/>
      <c r="E604" s="47"/>
    </row>
    <row r="605" spans="4:5" ht="15">
      <c r="D605" s="107"/>
      <c r="E605" s="47"/>
    </row>
    <row r="606" spans="4:5" ht="15">
      <c r="D606" s="107"/>
      <c r="E606" s="47"/>
    </row>
    <row r="607" spans="4:5" ht="15">
      <c r="D607" s="107"/>
      <c r="E607" s="47"/>
    </row>
    <row r="608" spans="4:5" ht="15">
      <c r="D608" s="107"/>
      <c r="E608" s="47"/>
    </row>
    <row r="609" spans="4:5" ht="15">
      <c r="D609" s="107"/>
      <c r="E609" s="47"/>
    </row>
    <row r="610" spans="4:5" ht="15">
      <c r="D610" s="107"/>
      <c r="E610" s="47"/>
    </row>
    <row r="611" spans="4:5" ht="15">
      <c r="D611" s="107"/>
      <c r="E611" s="47"/>
    </row>
    <row r="612" spans="4:5" ht="15">
      <c r="D612" s="107"/>
      <c r="E612" s="47"/>
    </row>
    <row r="613" spans="4:5" ht="15">
      <c r="D613" s="107"/>
      <c r="E613" s="47"/>
    </row>
    <row r="614" spans="4:5" ht="15">
      <c r="D614" s="107"/>
      <c r="E614" s="47"/>
    </row>
    <row r="615" spans="4:5" ht="15">
      <c r="D615" s="107"/>
      <c r="E615" s="47"/>
    </row>
    <row r="616" spans="4:5" ht="15">
      <c r="D616" s="107"/>
      <c r="E616" s="47"/>
    </row>
    <row r="617" spans="4:5" ht="15">
      <c r="D617" s="107"/>
      <c r="E617" s="47"/>
    </row>
    <row r="618" spans="4:5" ht="15">
      <c r="D618" s="107"/>
      <c r="E618" s="47"/>
    </row>
    <row r="619" spans="4:5" ht="15">
      <c r="D619" s="107"/>
      <c r="E619" s="47"/>
    </row>
    <row r="620" spans="4:5" ht="15">
      <c r="D620" s="107"/>
      <c r="E620" s="47"/>
    </row>
    <row r="621" spans="4:5" ht="15">
      <c r="D621" s="107"/>
      <c r="E621" s="47"/>
    </row>
    <row r="622" spans="4:5" ht="15">
      <c r="D622" s="107"/>
      <c r="E622" s="47"/>
    </row>
    <row r="623" spans="4:5" ht="15">
      <c r="D623" s="107"/>
      <c r="E623" s="47"/>
    </row>
    <row r="624" spans="4:5" ht="15">
      <c r="D624" s="107"/>
      <c r="E624" s="47"/>
    </row>
    <row r="625" spans="4:5" ht="15">
      <c r="D625" s="107"/>
      <c r="E625" s="47"/>
    </row>
    <row r="626" spans="4:5" ht="15">
      <c r="D626" s="107"/>
      <c r="E626" s="47"/>
    </row>
    <row r="627" spans="4:5" ht="15">
      <c r="D627" s="107"/>
      <c r="E627" s="47"/>
    </row>
    <row r="628" spans="4:5" ht="15">
      <c r="D628" s="107"/>
      <c r="E628" s="47"/>
    </row>
    <row r="629" spans="4:5" ht="15">
      <c r="D629" s="107"/>
      <c r="E629" s="47"/>
    </row>
    <row r="630" spans="4:5" ht="15">
      <c r="D630" s="107"/>
      <c r="E630" s="47"/>
    </row>
    <row r="631" spans="4:5" ht="15">
      <c r="D631" s="107"/>
      <c r="E631" s="47"/>
    </row>
    <row r="632" spans="4:5" ht="15">
      <c r="D632" s="107"/>
      <c r="E632" s="47"/>
    </row>
    <row r="633" spans="4:5" ht="15">
      <c r="D633" s="107"/>
      <c r="E633" s="47"/>
    </row>
    <row r="634" spans="4:5" ht="15">
      <c r="D634" s="107"/>
      <c r="E634" s="47"/>
    </row>
    <row r="635" spans="4:5" ht="15">
      <c r="D635" s="107"/>
      <c r="E635" s="47"/>
    </row>
    <row r="636" spans="4:5" ht="15">
      <c r="D636" s="107"/>
      <c r="E636" s="47"/>
    </row>
    <row r="637" spans="4:5" ht="15">
      <c r="D637" s="107"/>
      <c r="E637" s="47"/>
    </row>
    <row r="638" spans="4:5" ht="15">
      <c r="D638" s="107"/>
      <c r="E638" s="47"/>
    </row>
    <row r="639" spans="4:5" ht="15">
      <c r="D639" s="107"/>
      <c r="E639" s="47"/>
    </row>
    <row r="640" spans="4:5" ht="15">
      <c r="D640" s="107"/>
      <c r="E640" s="47"/>
    </row>
    <row r="641" spans="4:5" ht="15">
      <c r="D641" s="107"/>
      <c r="E641" s="47"/>
    </row>
    <row r="642" spans="4:5" ht="15">
      <c r="D642" s="107"/>
      <c r="E642" s="47"/>
    </row>
    <row r="643" spans="4:5" ht="15">
      <c r="D643" s="107"/>
      <c r="E643" s="47"/>
    </row>
    <row r="644" spans="4:5" ht="15">
      <c r="D644" s="107"/>
      <c r="E644" s="47"/>
    </row>
    <row r="645" spans="4:5" ht="15">
      <c r="D645" s="107"/>
      <c r="E645" s="47"/>
    </row>
    <row r="646" spans="4:5" ht="15">
      <c r="D646" s="107"/>
      <c r="E646" s="47"/>
    </row>
    <row r="647" spans="4:5" ht="15">
      <c r="D647" s="107"/>
      <c r="E647" s="47"/>
    </row>
    <row r="648" spans="4:5" ht="15">
      <c r="D648" s="107"/>
      <c r="E648" s="47"/>
    </row>
    <row r="649" spans="4:5" ht="15">
      <c r="D649" s="107"/>
      <c r="E649" s="47"/>
    </row>
    <row r="650" spans="4:5" ht="15">
      <c r="D650" s="107"/>
      <c r="E650" s="47"/>
    </row>
    <row r="651" spans="4:5" ht="15">
      <c r="D651" s="107"/>
      <c r="E651" s="47"/>
    </row>
    <row r="652" spans="4:5" ht="15">
      <c r="D652" s="107"/>
      <c r="E652" s="47"/>
    </row>
    <row r="653" spans="4:5" ht="15">
      <c r="D653" s="107"/>
      <c r="E653" s="47"/>
    </row>
    <row r="654" spans="4:5" ht="15">
      <c r="D654" s="107"/>
      <c r="E654" s="47"/>
    </row>
    <row r="655" spans="4:5" ht="15">
      <c r="D655" s="107"/>
      <c r="E655" s="47"/>
    </row>
    <row r="656" spans="4:5" ht="15">
      <c r="D656" s="107"/>
      <c r="E656" s="47"/>
    </row>
    <row r="657" spans="4:5" ht="15">
      <c r="D657" s="107"/>
      <c r="E657" s="47"/>
    </row>
    <row r="658" spans="4:5" ht="15">
      <c r="D658" s="107"/>
      <c r="E658" s="47"/>
    </row>
    <row r="659" spans="4:5" ht="15">
      <c r="D659" s="107"/>
      <c r="E659" s="47"/>
    </row>
    <row r="660" spans="4:5" ht="15">
      <c r="D660" s="107"/>
      <c r="E660" s="47"/>
    </row>
    <row r="661" spans="4:5" ht="15">
      <c r="D661" s="107"/>
      <c r="E661" s="47"/>
    </row>
    <row r="662" spans="4:5" ht="15">
      <c r="D662" s="107"/>
      <c r="E662" s="47"/>
    </row>
    <row r="663" spans="4:5" ht="15">
      <c r="D663" s="107"/>
      <c r="E663" s="47"/>
    </row>
    <row r="664" spans="4:5" ht="15">
      <c r="D664" s="107"/>
      <c r="E664" s="47"/>
    </row>
    <row r="665" spans="4:5" ht="15">
      <c r="D665" s="107"/>
      <c r="E665" s="47"/>
    </row>
    <row r="666" spans="4:5" ht="15">
      <c r="D666" s="107"/>
      <c r="E666" s="47"/>
    </row>
    <row r="667" spans="4:5" ht="15">
      <c r="D667" s="107"/>
      <c r="E667" s="47"/>
    </row>
    <row r="668" spans="4:5" ht="15">
      <c r="D668" s="107"/>
      <c r="E668" s="47"/>
    </row>
    <row r="669" spans="4:5" ht="15">
      <c r="D669" s="107"/>
      <c r="E669" s="47"/>
    </row>
    <row r="670" spans="4:5" ht="15">
      <c r="D670" s="107"/>
      <c r="E670" s="47"/>
    </row>
    <row r="671" spans="4:5" ht="15">
      <c r="D671" s="107"/>
      <c r="E671" s="47"/>
    </row>
    <row r="672" spans="4:5" ht="15">
      <c r="D672" s="107"/>
      <c r="E672" s="47"/>
    </row>
    <row r="673" spans="4:5" ht="15">
      <c r="D673" s="107"/>
      <c r="E673" s="47"/>
    </row>
    <row r="674" spans="4:5" ht="15">
      <c r="D674" s="107"/>
      <c r="E674" s="47"/>
    </row>
    <row r="675" spans="4:5" ht="15">
      <c r="D675" s="107"/>
      <c r="E675" s="47"/>
    </row>
    <row r="676" spans="4:5" ht="15">
      <c r="D676" s="107"/>
      <c r="E676" s="47"/>
    </row>
    <row r="677" spans="4:5" ht="15">
      <c r="D677" s="107"/>
      <c r="E677" s="47"/>
    </row>
    <row r="678" spans="4:5" ht="15">
      <c r="D678" s="107"/>
      <c r="E678" s="47"/>
    </row>
    <row r="679" spans="4:5" ht="15">
      <c r="D679" s="107"/>
      <c r="E679" s="47"/>
    </row>
    <row r="680" spans="4:5" ht="15">
      <c r="D680" s="107"/>
      <c r="E680" s="47"/>
    </row>
    <row r="681" spans="4:5" ht="15">
      <c r="D681" s="107"/>
      <c r="E681" s="47"/>
    </row>
    <row r="682" spans="4:5" ht="15">
      <c r="D682" s="107"/>
      <c r="E682" s="47"/>
    </row>
    <row r="683" spans="4:5" ht="15">
      <c r="D683" s="107"/>
      <c r="E683" s="47"/>
    </row>
    <row r="684" spans="4:5" ht="15">
      <c r="D684" s="107"/>
      <c r="E684" s="47"/>
    </row>
    <row r="685" spans="4:5" ht="15">
      <c r="D685" s="107"/>
      <c r="E685" s="47"/>
    </row>
    <row r="686" spans="4:5" ht="15">
      <c r="D686" s="107"/>
      <c r="E686" s="47"/>
    </row>
    <row r="687" spans="4:5" ht="15">
      <c r="D687" s="107"/>
      <c r="E687" s="47"/>
    </row>
    <row r="688" spans="4:5" ht="15">
      <c r="D688" s="107"/>
      <c r="E688" s="47"/>
    </row>
    <row r="689" spans="4:5" ht="15">
      <c r="D689" s="107"/>
      <c r="E689" s="47"/>
    </row>
    <row r="690" spans="4:5" ht="15">
      <c r="D690" s="107"/>
      <c r="E690" s="47"/>
    </row>
    <row r="691" spans="4:5" ht="15">
      <c r="D691" s="107"/>
      <c r="E691" s="47"/>
    </row>
    <row r="692" spans="4:5" ht="15">
      <c r="D692" s="107"/>
      <c r="E692" s="47"/>
    </row>
    <row r="693" spans="4:5" ht="15">
      <c r="D693" s="107"/>
      <c r="E693" s="47"/>
    </row>
    <row r="694" spans="4:5" ht="15">
      <c r="D694" s="107"/>
      <c r="E694" s="47"/>
    </row>
    <row r="695" spans="4:5" ht="15">
      <c r="D695" s="107"/>
      <c r="E695" s="47"/>
    </row>
    <row r="696" spans="4:5" ht="15">
      <c r="D696" s="107"/>
      <c r="E696" s="47"/>
    </row>
    <row r="697" spans="4:5" ht="15">
      <c r="D697" s="107"/>
      <c r="E697" s="47"/>
    </row>
    <row r="698" spans="4:5" ht="15">
      <c r="D698" s="107"/>
      <c r="E698" s="47"/>
    </row>
    <row r="699" spans="4:5" ht="15">
      <c r="D699" s="107"/>
      <c r="E699" s="47"/>
    </row>
    <row r="700" spans="4:5" ht="15">
      <c r="D700" s="107"/>
      <c r="E700" s="47"/>
    </row>
    <row r="701" spans="4:5" ht="15">
      <c r="D701" s="107"/>
      <c r="E701" s="47"/>
    </row>
    <row r="702" spans="4:5" ht="15">
      <c r="D702" s="107"/>
      <c r="E702" s="47"/>
    </row>
    <row r="703" spans="4:5" ht="15">
      <c r="D703" s="107"/>
      <c r="E703" s="47"/>
    </row>
    <row r="704" spans="4:5" ht="15">
      <c r="D704" s="107"/>
      <c r="E704" s="47"/>
    </row>
    <row r="705" spans="4:5" ht="15">
      <c r="D705" s="107"/>
      <c r="E705" s="47"/>
    </row>
    <row r="706" spans="4:5" ht="15">
      <c r="D706" s="107"/>
      <c r="E706" s="47"/>
    </row>
    <row r="707" spans="4:5" ht="15">
      <c r="D707" s="107"/>
      <c r="E707" s="47"/>
    </row>
    <row r="708" spans="4:5" ht="15">
      <c r="D708" s="107"/>
      <c r="E708" s="47"/>
    </row>
    <row r="709" spans="4:5" ht="15">
      <c r="D709" s="107"/>
      <c r="E709" s="47"/>
    </row>
    <row r="710" spans="4:5" ht="15">
      <c r="D710" s="107"/>
      <c r="E710" s="47"/>
    </row>
    <row r="711" spans="4:5" ht="15">
      <c r="D711" s="107"/>
      <c r="E711" s="47"/>
    </row>
    <row r="712" spans="4:5" ht="15">
      <c r="D712" s="107"/>
      <c r="E712" s="47"/>
    </row>
    <row r="713" spans="4:5" ht="15">
      <c r="D713" s="107"/>
      <c r="E713" s="47"/>
    </row>
    <row r="714" spans="4:5" ht="15">
      <c r="D714" s="107"/>
      <c r="E714" s="47"/>
    </row>
    <row r="715" spans="4:5" ht="15">
      <c r="D715" s="107"/>
      <c r="E715" s="47"/>
    </row>
    <row r="716" spans="4:5" ht="15">
      <c r="D716" s="107"/>
      <c r="E716" s="47"/>
    </row>
    <row r="717" spans="4:5" ht="15">
      <c r="D717" s="107"/>
      <c r="E717" s="47"/>
    </row>
    <row r="718" spans="4:5" ht="15">
      <c r="D718" s="107"/>
      <c r="E718" s="47"/>
    </row>
    <row r="719" spans="4:5" ht="15">
      <c r="D719" s="107"/>
      <c r="E719" s="47"/>
    </row>
    <row r="720" spans="4:5" ht="15">
      <c r="D720" s="107"/>
      <c r="E720" s="47"/>
    </row>
    <row r="721" spans="4:5" ht="15">
      <c r="D721" s="107"/>
      <c r="E721" s="47"/>
    </row>
    <row r="722" spans="4:5" ht="15">
      <c r="D722" s="107"/>
      <c r="E722" s="47"/>
    </row>
    <row r="723" spans="4:5" ht="15">
      <c r="D723" s="107"/>
      <c r="E723" s="47"/>
    </row>
    <row r="724" spans="4:5" ht="15">
      <c r="D724" s="107"/>
      <c r="E724" s="47"/>
    </row>
    <row r="725" spans="4:5" ht="15">
      <c r="D725" s="107"/>
      <c r="E725" s="47"/>
    </row>
    <row r="726" spans="4:5" ht="15">
      <c r="D726" s="107"/>
      <c r="E726" s="47"/>
    </row>
    <row r="727" spans="4:5" ht="15">
      <c r="D727" s="107"/>
      <c r="E727" s="47"/>
    </row>
    <row r="728" spans="4:5" ht="15">
      <c r="D728" s="107"/>
      <c r="E728" s="47"/>
    </row>
    <row r="729" spans="4:5" ht="15">
      <c r="D729" s="107"/>
      <c r="E729" s="47"/>
    </row>
    <row r="730" spans="4:5" ht="15">
      <c r="D730" s="107"/>
      <c r="E730" s="47"/>
    </row>
    <row r="731" spans="4:5" ht="15">
      <c r="D731" s="107"/>
      <c r="E731" s="47"/>
    </row>
    <row r="732" spans="4:5" ht="15">
      <c r="D732" s="107"/>
      <c r="E732" s="47"/>
    </row>
    <row r="733" spans="4:5" ht="15">
      <c r="D733" s="107"/>
      <c r="E733" s="47"/>
    </row>
    <row r="734" ht="15">
      <c r="E734" s="47"/>
    </row>
    <row r="735" ht="15">
      <c r="E735" s="47"/>
    </row>
    <row r="736" ht="15">
      <c r="E736" s="47"/>
    </row>
    <row r="737" ht="15">
      <c r="E737" s="47"/>
    </row>
    <row r="738" ht="15">
      <c r="E738" s="47"/>
    </row>
    <row r="739" ht="15">
      <c r="E739" s="47"/>
    </row>
    <row r="740" ht="15">
      <c r="E740" s="47"/>
    </row>
    <row r="741" ht="15">
      <c r="E741" s="47"/>
    </row>
    <row r="742" ht="15">
      <c r="E742" s="47"/>
    </row>
    <row r="743" ht="15">
      <c r="E743" s="47"/>
    </row>
    <row r="744" ht="15">
      <c r="E744" s="47"/>
    </row>
    <row r="745" ht="15">
      <c r="E745" s="47"/>
    </row>
    <row r="746" ht="15">
      <c r="E746" s="47"/>
    </row>
    <row r="747" ht="15">
      <c r="E747" s="47"/>
    </row>
    <row r="748" ht="15">
      <c r="E748" s="47"/>
    </row>
    <row r="749" ht="15">
      <c r="E749" s="47"/>
    </row>
    <row r="750" ht="15">
      <c r="E750" s="47"/>
    </row>
    <row r="751" ht="15">
      <c r="E751" s="47"/>
    </row>
    <row r="752" ht="15">
      <c r="E752" s="47"/>
    </row>
    <row r="753" ht="15">
      <c r="E753" s="47"/>
    </row>
    <row r="754" ht="15">
      <c r="E754" s="47"/>
    </row>
    <row r="755" ht="15">
      <c r="E755" s="47"/>
    </row>
    <row r="756" ht="15">
      <c r="E756" s="47"/>
    </row>
    <row r="757" ht="15">
      <c r="E757" s="47"/>
    </row>
    <row r="758" ht="15">
      <c r="E758" s="47"/>
    </row>
    <row r="759" ht="15">
      <c r="E759" s="47"/>
    </row>
    <row r="760" ht="15">
      <c r="E760" s="47"/>
    </row>
    <row r="761" ht="15">
      <c r="E761" s="47"/>
    </row>
    <row r="762" ht="15">
      <c r="E762" s="47"/>
    </row>
    <row r="763" ht="15">
      <c r="E763" s="47"/>
    </row>
    <row r="764" ht="15">
      <c r="E764" s="47"/>
    </row>
    <row r="765" ht="15">
      <c r="E765" s="47"/>
    </row>
    <row r="766" ht="15">
      <c r="E766" s="47"/>
    </row>
    <row r="767" ht="15">
      <c r="E767" s="47"/>
    </row>
    <row r="768" ht="15">
      <c r="E768" s="47"/>
    </row>
    <row r="769" ht="15">
      <c r="E769" s="47"/>
    </row>
    <row r="770" ht="15">
      <c r="E770" s="47"/>
    </row>
    <row r="771" ht="15">
      <c r="E771" s="47"/>
    </row>
    <row r="772" ht="15">
      <c r="E772" s="47"/>
    </row>
    <row r="773" ht="15">
      <c r="E773" s="47"/>
    </row>
    <row r="774" ht="15">
      <c r="E774" s="47"/>
    </row>
    <row r="775" ht="15">
      <c r="E775" s="47"/>
    </row>
    <row r="776" ht="15">
      <c r="E776" s="47"/>
    </row>
    <row r="777" ht="15">
      <c r="E777" s="47"/>
    </row>
    <row r="778" ht="15">
      <c r="E778" s="47"/>
    </row>
    <row r="779" ht="15">
      <c r="E779" s="47"/>
    </row>
    <row r="780" ht="15">
      <c r="E780" s="47"/>
    </row>
    <row r="781" ht="15">
      <c r="E781" s="47"/>
    </row>
    <row r="782" ht="15">
      <c r="E782" s="47"/>
    </row>
    <row r="783" ht="15">
      <c r="E783" s="47"/>
    </row>
    <row r="784" ht="15">
      <c r="E784" s="47"/>
    </row>
    <row r="785" ht="15">
      <c r="E785" s="47"/>
    </row>
    <row r="786" ht="15">
      <c r="E786" s="47"/>
    </row>
    <row r="787" ht="15">
      <c r="E787" s="47"/>
    </row>
    <row r="788" ht="15">
      <c r="E788" s="47"/>
    </row>
    <row r="789" ht="15">
      <c r="E789" s="47"/>
    </row>
    <row r="790" ht="15">
      <c r="E790" s="47"/>
    </row>
    <row r="791" ht="15">
      <c r="E791" s="47"/>
    </row>
    <row r="792" ht="15">
      <c r="E792" s="47"/>
    </row>
    <row r="793" ht="15">
      <c r="E793" s="47"/>
    </row>
    <row r="794" ht="15">
      <c r="E794" s="47"/>
    </row>
    <row r="795" ht="15">
      <c r="E795" s="47"/>
    </row>
    <row r="796" ht="15">
      <c r="E796" s="47"/>
    </row>
    <row r="797" ht="15">
      <c r="E797" s="47"/>
    </row>
    <row r="798" ht="15">
      <c r="E798" s="47"/>
    </row>
    <row r="799" ht="15">
      <c r="E799" s="47"/>
    </row>
    <row r="800" ht="15">
      <c r="E800" s="47"/>
    </row>
    <row r="801" ht="15">
      <c r="E801" s="47"/>
    </row>
    <row r="802" ht="15">
      <c r="E802" s="47"/>
    </row>
    <row r="803" ht="15">
      <c r="E803" s="47"/>
    </row>
    <row r="804" ht="15">
      <c r="E804" s="47"/>
    </row>
    <row r="805" ht="15">
      <c r="E805" s="47"/>
    </row>
    <row r="806" ht="15">
      <c r="E806" s="47"/>
    </row>
    <row r="807" ht="15">
      <c r="E807" s="47"/>
    </row>
    <row r="808" ht="15">
      <c r="E808" s="47"/>
    </row>
    <row r="809" ht="15">
      <c r="E809" s="47"/>
    </row>
    <row r="810" ht="15">
      <c r="E810" s="47"/>
    </row>
    <row r="811" ht="15">
      <c r="E811" s="47"/>
    </row>
    <row r="812" ht="15">
      <c r="E812" s="47"/>
    </row>
    <row r="813" ht="15">
      <c r="E813" s="47"/>
    </row>
    <row r="814" ht="15">
      <c r="E814" s="47"/>
    </row>
    <row r="815" ht="15">
      <c r="E815" s="47"/>
    </row>
    <row r="816" ht="15">
      <c r="E816" s="47"/>
    </row>
    <row r="817" ht="15">
      <c r="E817" s="47"/>
    </row>
    <row r="818" ht="15">
      <c r="E818" s="47"/>
    </row>
    <row r="819" ht="15">
      <c r="E819" s="47"/>
    </row>
    <row r="820" ht="15">
      <c r="E820" s="47"/>
    </row>
    <row r="821" ht="15">
      <c r="E821" s="47"/>
    </row>
    <row r="822" ht="15">
      <c r="E822" s="47"/>
    </row>
    <row r="823" ht="15">
      <c r="E823" s="47"/>
    </row>
    <row r="824" ht="15">
      <c r="E824" s="47"/>
    </row>
    <row r="825" ht="15">
      <c r="E825" s="47"/>
    </row>
    <row r="826" ht="15">
      <c r="E826" s="47"/>
    </row>
    <row r="827" ht="15">
      <c r="E827" s="47"/>
    </row>
    <row r="828" ht="15">
      <c r="E828" s="47"/>
    </row>
    <row r="829" ht="15">
      <c r="E829" s="47"/>
    </row>
    <row r="830" ht="15">
      <c r="E830" s="47"/>
    </row>
    <row r="831" ht="15">
      <c r="E831" s="47"/>
    </row>
    <row r="832" ht="15">
      <c r="E832" s="47"/>
    </row>
    <row r="833" ht="15">
      <c r="E833" s="47"/>
    </row>
    <row r="834" ht="15">
      <c r="E834" s="47"/>
    </row>
    <row r="835" ht="15">
      <c r="E835" s="47"/>
    </row>
    <row r="836" ht="15">
      <c r="E836" s="47"/>
    </row>
    <row r="837" ht="15">
      <c r="E837" s="47"/>
    </row>
    <row r="838" ht="15">
      <c r="E838" s="47"/>
    </row>
    <row r="839" ht="15">
      <c r="E839" s="47"/>
    </row>
    <row r="840" ht="15">
      <c r="E840" s="47"/>
    </row>
    <row r="841" ht="15">
      <c r="E841" s="47"/>
    </row>
    <row r="842" ht="15">
      <c r="E842" s="47"/>
    </row>
    <row r="843" ht="15">
      <c r="E843" s="47"/>
    </row>
    <row r="844" ht="15">
      <c r="E844" s="47"/>
    </row>
    <row r="845" ht="15">
      <c r="E845" s="47"/>
    </row>
    <row r="846" ht="15">
      <c r="E846" s="47"/>
    </row>
    <row r="847" ht="15">
      <c r="E847" s="47"/>
    </row>
    <row r="848" ht="15">
      <c r="E848" s="47"/>
    </row>
    <row r="849" ht="15">
      <c r="E849" s="47"/>
    </row>
    <row r="850" ht="15">
      <c r="E850" s="47"/>
    </row>
    <row r="851" ht="15">
      <c r="E851" s="47"/>
    </row>
    <row r="852" ht="15">
      <c r="E852" s="47"/>
    </row>
    <row r="853" ht="15">
      <c r="E853" s="47"/>
    </row>
    <row r="854" ht="15">
      <c r="E854" s="47"/>
    </row>
    <row r="855" ht="15">
      <c r="E855" s="47"/>
    </row>
    <row r="856" ht="15">
      <c r="E856" s="47"/>
    </row>
    <row r="857" ht="15">
      <c r="E857" s="47"/>
    </row>
    <row r="858" ht="15">
      <c r="E858" s="47"/>
    </row>
    <row r="859" ht="15">
      <c r="E859" s="47"/>
    </row>
    <row r="860" ht="15">
      <c r="E860" s="47"/>
    </row>
    <row r="861" ht="15">
      <c r="E861" s="47"/>
    </row>
    <row r="862" ht="15">
      <c r="E862" s="47"/>
    </row>
    <row r="863" ht="15">
      <c r="E863" s="47"/>
    </row>
    <row r="864" ht="15">
      <c r="E864" s="47"/>
    </row>
    <row r="865" ht="15">
      <c r="E865" s="47"/>
    </row>
    <row r="866" ht="15">
      <c r="E866" s="47"/>
    </row>
    <row r="867" ht="15">
      <c r="E867" s="47"/>
    </row>
    <row r="868" ht="15">
      <c r="E868" s="47"/>
    </row>
    <row r="869" ht="15">
      <c r="E869" s="47"/>
    </row>
    <row r="870" ht="15">
      <c r="E870" s="47"/>
    </row>
    <row r="871" ht="15">
      <c r="E871" s="47"/>
    </row>
    <row r="872" ht="15">
      <c r="E872" s="47"/>
    </row>
    <row r="873" ht="15">
      <c r="E873" s="47"/>
    </row>
    <row r="874" ht="15">
      <c r="E874" s="47"/>
    </row>
    <row r="875" ht="15">
      <c r="E875" s="47"/>
    </row>
    <row r="876" ht="15">
      <c r="E876" s="47"/>
    </row>
    <row r="877" ht="15">
      <c r="E877" s="47"/>
    </row>
    <row r="878" ht="15">
      <c r="E878" s="47"/>
    </row>
    <row r="879" ht="15">
      <c r="E879" s="47"/>
    </row>
    <row r="880" ht="15">
      <c r="E880" s="47"/>
    </row>
    <row r="881" ht="15">
      <c r="E881" s="47"/>
    </row>
    <row r="882" ht="15">
      <c r="E882" s="47"/>
    </row>
    <row r="883" ht="15">
      <c r="E883" s="47"/>
    </row>
    <row r="884" ht="15">
      <c r="E884" s="47"/>
    </row>
    <row r="885" ht="15">
      <c r="E885" s="47"/>
    </row>
    <row r="886" ht="15">
      <c r="E886" s="47"/>
    </row>
    <row r="887" ht="15">
      <c r="E887" s="47"/>
    </row>
    <row r="888" ht="15">
      <c r="E888" s="47"/>
    </row>
    <row r="889" ht="15">
      <c r="E889" s="47"/>
    </row>
    <row r="890" ht="15">
      <c r="E890" s="47"/>
    </row>
    <row r="891" ht="15">
      <c r="E891" s="47"/>
    </row>
    <row r="892" ht="15">
      <c r="E892" s="47"/>
    </row>
    <row r="893" ht="15">
      <c r="E893" s="47"/>
    </row>
    <row r="894" ht="15">
      <c r="E894" s="47"/>
    </row>
    <row r="895" ht="15">
      <c r="E895" s="47"/>
    </row>
    <row r="896" ht="15">
      <c r="E896" s="47"/>
    </row>
    <row r="897" ht="15">
      <c r="E897" s="47"/>
    </row>
    <row r="898" ht="15">
      <c r="E898" s="47"/>
    </row>
    <row r="899" ht="15">
      <c r="E899" s="47"/>
    </row>
    <row r="900" ht="15">
      <c r="E900" s="47"/>
    </row>
    <row r="901" ht="15">
      <c r="E901" s="47"/>
    </row>
    <row r="902" ht="15">
      <c r="E902" s="47"/>
    </row>
    <row r="903" ht="15">
      <c r="E903" s="47"/>
    </row>
    <row r="904" ht="15">
      <c r="E904" s="47"/>
    </row>
    <row r="905" ht="15">
      <c r="E905" s="47"/>
    </row>
    <row r="906" ht="15">
      <c r="E906" s="47"/>
    </row>
    <row r="907" ht="15">
      <c r="E907" s="47"/>
    </row>
    <row r="908" ht="15">
      <c r="E908" s="47"/>
    </row>
    <row r="909" ht="15">
      <c r="E909" s="47"/>
    </row>
    <row r="910" ht="15">
      <c r="E910" s="47"/>
    </row>
    <row r="911" ht="15">
      <c r="E911" s="47"/>
    </row>
    <row r="912" ht="15">
      <c r="E912" s="47"/>
    </row>
    <row r="913" ht="15">
      <c r="E913" s="47"/>
    </row>
    <row r="914" ht="15">
      <c r="E914" s="47"/>
    </row>
    <row r="915" ht="15">
      <c r="E915" s="47"/>
    </row>
    <row r="916" ht="15">
      <c r="E916" s="47"/>
    </row>
    <row r="917" ht="15">
      <c r="E917" s="47"/>
    </row>
    <row r="918" ht="15">
      <c r="E918" s="47"/>
    </row>
    <row r="919" ht="15">
      <c r="E919" s="47"/>
    </row>
    <row r="920" ht="15">
      <c r="E920" s="47"/>
    </row>
    <row r="921" ht="15">
      <c r="E921" s="47"/>
    </row>
    <row r="922" ht="15">
      <c r="E922" s="47"/>
    </row>
    <row r="923" ht="15">
      <c r="E923" s="47"/>
    </row>
    <row r="924" ht="15">
      <c r="E924" s="47"/>
    </row>
    <row r="925" ht="15">
      <c r="E925" s="47"/>
    </row>
    <row r="926" ht="15">
      <c r="E926" s="47"/>
    </row>
    <row r="927" ht="15">
      <c r="E927" s="47"/>
    </row>
    <row r="928" ht="15">
      <c r="E928" s="47"/>
    </row>
    <row r="929" ht="15">
      <c r="E929" s="47"/>
    </row>
    <row r="930" ht="15">
      <c r="E930" s="47"/>
    </row>
    <row r="931" ht="15">
      <c r="E931" s="47"/>
    </row>
    <row r="932" ht="15">
      <c r="E932" s="47"/>
    </row>
    <row r="933" ht="15">
      <c r="E933" s="47"/>
    </row>
    <row r="934" ht="15">
      <c r="E934" s="47"/>
    </row>
    <row r="935" ht="15">
      <c r="E935" s="47"/>
    </row>
    <row r="936" ht="15">
      <c r="E936" s="47"/>
    </row>
    <row r="937" ht="15">
      <c r="E937" s="47"/>
    </row>
    <row r="938" ht="15">
      <c r="E938" s="47"/>
    </row>
    <row r="939" ht="15">
      <c r="E939" s="47"/>
    </row>
    <row r="940" ht="15">
      <c r="E940" s="47"/>
    </row>
    <row r="941" ht="15">
      <c r="E941" s="47"/>
    </row>
    <row r="942" ht="15">
      <c r="E942" s="47"/>
    </row>
    <row r="943" ht="15">
      <c r="E943" s="47"/>
    </row>
    <row r="944" ht="15">
      <c r="E944" s="47"/>
    </row>
    <row r="945" ht="15">
      <c r="E945" s="47"/>
    </row>
    <row r="946" ht="15">
      <c r="E946" s="47"/>
    </row>
    <row r="947" ht="15">
      <c r="E947" s="47"/>
    </row>
    <row r="948" ht="15">
      <c r="E948" s="47"/>
    </row>
    <row r="949" ht="15">
      <c r="E949" s="47"/>
    </row>
    <row r="950" ht="15">
      <c r="E950" s="47"/>
    </row>
    <row r="951" ht="15">
      <c r="E951" s="47"/>
    </row>
    <row r="952" ht="15">
      <c r="E952" s="47"/>
    </row>
    <row r="953" ht="15">
      <c r="E953" s="47"/>
    </row>
    <row r="954" ht="15">
      <c r="E954" s="47"/>
    </row>
    <row r="955" ht="15">
      <c r="E955" s="47"/>
    </row>
    <row r="956" ht="15">
      <c r="E956" s="47"/>
    </row>
    <row r="957" ht="15">
      <c r="E957" s="47"/>
    </row>
    <row r="958" ht="15">
      <c r="E958" s="47"/>
    </row>
    <row r="959" ht="15">
      <c r="E959" s="47"/>
    </row>
    <row r="960" ht="15">
      <c r="E960" s="47"/>
    </row>
    <row r="961" ht="15">
      <c r="E961" s="47"/>
    </row>
    <row r="962" ht="15">
      <c r="E962" s="47"/>
    </row>
    <row r="963" ht="15">
      <c r="E963" s="47"/>
    </row>
    <row r="964" ht="15">
      <c r="E964" s="47"/>
    </row>
    <row r="965" ht="15">
      <c r="E965" s="47"/>
    </row>
    <row r="966" ht="15">
      <c r="E966" s="47"/>
    </row>
    <row r="967" ht="15">
      <c r="E967" s="47"/>
    </row>
    <row r="968" ht="15">
      <c r="E968" s="47"/>
    </row>
    <row r="969" ht="15">
      <c r="E969" s="47"/>
    </row>
    <row r="970" ht="15">
      <c r="E970" s="47"/>
    </row>
    <row r="971" ht="15">
      <c r="E971" s="47"/>
    </row>
    <row r="972" ht="15">
      <c r="E972" s="47"/>
    </row>
    <row r="973" ht="15">
      <c r="E973" s="47"/>
    </row>
    <row r="974" ht="15">
      <c r="E974" s="47"/>
    </row>
    <row r="975" ht="15">
      <c r="E975" s="47"/>
    </row>
    <row r="976" ht="15">
      <c r="E976" s="47"/>
    </row>
    <row r="977" ht="15">
      <c r="E977" s="47"/>
    </row>
    <row r="978" ht="15">
      <c r="E978" s="47"/>
    </row>
    <row r="979" ht="15">
      <c r="E979" s="47"/>
    </row>
    <row r="980" ht="15">
      <c r="E980" s="47"/>
    </row>
    <row r="981" ht="15">
      <c r="E981" s="47"/>
    </row>
    <row r="982" ht="15">
      <c r="E982" s="47"/>
    </row>
    <row r="983" ht="15">
      <c r="E983" s="47"/>
    </row>
    <row r="984" ht="15">
      <c r="E984" s="47"/>
    </row>
    <row r="985" ht="15">
      <c r="E985" s="47"/>
    </row>
    <row r="986" ht="15">
      <c r="E986" s="47"/>
    </row>
    <row r="987" ht="15">
      <c r="E987" s="47"/>
    </row>
    <row r="988" ht="15">
      <c r="E988" s="47"/>
    </row>
    <row r="989" ht="15">
      <c r="E989" s="47"/>
    </row>
    <row r="990" ht="15">
      <c r="E990" s="47"/>
    </row>
    <row r="991" ht="15">
      <c r="E991" s="47"/>
    </row>
    <row r="992" ht="15">
      <c r="E992" s="47"/>
    </row>
    <row r="993" ht="15">
      <c r="E993" s="47"/>
    </row>
    <row r="994" ht="15">
      <c r="E994" s="47"/>
    </row>
    <row r="995" ht="15">
      <c r="E995" s="47"/>
    </row>
    <row r="996" ht="15">
      <c r="E996" s="47"/>
    </row>
    <row r="997" ht="15">
      <c r="E997" s="47"/>
    </row>
    <row r="998" ht="15">
      <c r="E998" s="47"/>
    </row>
    <row r="999" ht="15">
      <c r="E999" s="47"/>
    </row>
    <row r="1000" ht="15">
      <c r="E1000" s="47"/>
    </row>
    <row r="1001" ht="15">
      <c r="E1001" s="47"/>
    </row>
    <row r="1002" ht="15">
      <c r="E1002" s="47"/>
    </row>
    <row r="1003" ht="15">
      <c r="E1003" s="47"/>
    </row>
    <row r="1004" ht="15">
      <c r="E1004" s="47"/>
    </row>
    <row r="1005" ht="15">
      <c r="E1005" s="47"/>
    </row>
    <row r="1006" ht="15">
      <c r="E1006" s="47"/>
    </row>
    <row r="1007" ht="15">
      <c r="E1007" s="47"/>
    </row>
    <row r="1008" ht="15">
      <c r="E1008" s="47"/>
    </row>
    <row r="1009" ht="15">
      <c r="E1009" s="47"/>
    </row>
    <row r="1010" ht="15">
      <c r="E1010" s="47"/>
    </row>
    <row r="1011" ht="15">
      <c r="E1011" s="47"/>
    </row>
    <row r="1012" ht="15">
      <c r="E1012" s="47"/>
    </row>
    <row r="1013" ht="15">
      <c r="E1013" s="47"/>
    </row>
    <row r="1014" ht="15">
      <c r="E1014" s="47"/>
    </row>
    <row r="1015" ht="15">
      <c r="E1015" s="47"/>
    </row>
    <row r="1016" ht="15">
      <c r="E1016" s="47"/>
    </row>
    <row r="1017" ht="15">
      <c r="E1017" s="47"/>
    </row>
    <row r="1018" ht="15">
      <c r="E1018" s="47"/>
    </row>
    <row r="1019" ht="15">
      <c r="E1019" s="47"/>
    </row>
    <row r="1020" ht="15">
      <c r="E1020" s="47"/>
    </row>
    <row r="1021" ht="15">
      <c r="E1021" s="47"/>
    </row>
    <row r="1022" ht="15">
      <c r="E1022" s="47"/>
    </row>
    <row r="1023" ht="15">
      <c r="E1023" s="47"/>
    </row>
    <row r="1024" ht="15">
      <c r="E1024" s="47"/>
    </row>
    <row r="1025" ht="15">
      <c r="E1025" s="47"/>
    </row>
    <row r="1026" ht="15">
      <c r="E1026" s="47"/>
    </row>
    <row r="1027" ht="15">
      <c r="E1027" s="47"/>
    </row>
    <row r="1028" ht="15">
      <c r="E1028" s="47"/>
    </row>
    <row r="1029" ht="15">
      <c r="E1029" s="47"/>
    </row>
    <row r="1030" ht="15">
      <c r="E1030" s="47"/>
    </row>
    <row r="1031" ht="15">
      <c r="E1031" s="47"/>
    </row>
    <row r="1032" ht="15">
      <c r="E1032" s="47"/>
    </row>
    <row r="1033" ht="15">
      <c r="E1033" s="47"/>
    </row>
    <row r="1034" ht="15">
      <c r="E1034" s="47"/>
    </row>
    <row r="1035" ht="15">
      <c r="E1035" s="47"/>
    </row>
    <row r="1036" ht="15">
      <c r="E1036" s="47"/>
    </row>
    <row r="1037" ht="15">
      <c r="E1037" s="47"/>
    </row>
    <row r="1038" ht="15">
      <c r="E1038" s="47"/>
    </row>
    <row r="1039" ht="15">
      <c r="E1039" s="47"/>
    </row>
    <row r="1040" ht="15">
      <c r="E1040" s="47"/>
    </row>
    <row r="1041" ht="15">
      <c r="E1041" s="47"/>
    </row>
    <row r="1042" ht="15">
      <c r="E1042" s="47"/>
    </row>
    <row r="1043" ht="15">
      <c r="E1043" s="47"/>
    </row>
    <row r="1044" ht="15">
      <c r="E1044" s="47"/>
    </row>
    <row r="1045" ht="15">
      <c r="E1045" s="47"/>
    </row>
    <row r="1046" ht="15">
      <c r="E1046" s="47"/>
    </row>
    <row r="1047" ht="15">
      <c r="E1047" s="47"/>
    </row>
    <row r="1048" ht="15">
      <c r="E1048" s="47"/>
    </row>
    <row r="1049" ht="15">
      <c r="E1049" s="47"/>
    </row>
    <row r="1050" ht="15">
      <c r="E1050" s="47"/>
    </row>
    <row r="1051" ht="15">
      <c r="E1051" s="47"/>
    </row>
    <row r="1052" ht="15">
      <c r="E1052" s="47"/>
    </row>
    <row r="1053" ht="15">
      <c r="E1053" s="47"/>
    </row>
    <row r="1054" ht="15">
      <c r="E1054" s="47"/>
    </row>
    <row r="1055" ht="15">
      <c r="E1055" s="47"/>
    </row>
    <row r="1056" ht="15">
      <c r="E1056" s="47"/>
    </row>
    <row r="1057" ht="15">
      <c r="E1057" s="47"/>
    </row>
    <row r="1058" ht="15">
      <c r="E1058" s="47"/>
    </row>
    <row r="1059" ht="15">
      <c r="E1059" s="47"/>
    </row>
    <row r="1060" ht="15">
      <c r="E1060" s="47"/>
    </row>
    <row r="1061" ht="15">
      <c r="E1061" s="47"/>
    </row>
    <row r="1062" ht="15">
      <c r="E1062" s="47"/>
    </row>
    <row r="1063" ht="15">
      <c r="E1063" s="47"/>
    </row>
    <row r="1064" ht="15">
      <c r="E1064" s="47"/>
    </row>
    <row r="1065" ht="15">
      <c r="E1065" s="47"/>
    </row>
    <row r="1066" ht="15">
      <c r="E1066" s="47"/>
    </row>
    <row r="1067" ht="15">
      <c r="E1067" s="47"/>
    </row>
    <row r="1068" ht="15">
      <c r="E1068" s="47"/>
    </row>
    <row r="1069" ht="15">
      <c r="E1069" s="47"/>
    </row>
    <row r="1070" ht="15">
      <c r="E1070" s="47"/>
    </row>
    <row r="1071" ht="15">
      <c r="E1071" s="47"/>
    </row>
    <row r="1072" ht="15">
      <c r="E1072" s="47"/>
    </row>
    <row r="1073" ht="15">
      <c r="E1073" s="47"/>
    </row>
    <row r="1074" ht="15">
      <c r="E1074" s="47"/>
    </row>
    <row r="1075" ht="15">
      <c r="E1075" s="47"/>
    </row>
    <row r="1076" ht="15">
      <c r="E1076" s="47"/>
    </row>
    <row r="1077" ht="15">
      <c r="E1077" s="47"/>
    </row>
    <row r="1078" ht="15">
      <c r="E1078" s="47"/>
    </row>
    <row r="1079" ht="15">
      <c r="E1079" s="47"/>
    </row>
    <row r="1080" ht="15">
      <c r="E1080" s="47"/>
    </row>
    <row r="1081" ht="15">
      <c r="E1081" s="47"/>
    </row>
    <row r="1082" ht="15">
      <c r="E1082" s="47"/>
    </row>
    <row r="1083" ht="15">
      <c r="E1083" s="47"/>
    </row>
    <row r="1084" ht="15">
      <c r="E1084" s="47"/>
    </row>
    <row r="1085" ht="15">
      <c r="E1085" s="47"/>
    </row>
    <row r="1086" ht="15">
      <c r="E1086" s="47"/>
    </row>
    <row r="1087" ht="15">
      <c r="E1087" s="47"/>
    </row>
    <row r="1088" ht="15">
      <c r="E1088" s="47"/>
    </row>
    <row r="1089" ht="15">
      <c r="E1089" s="47"/>
    </row>
    <row r="1090" ht="15">
      <c r="E1090" s="47"/>
    </row>
    <row r="1091" ht="15">
      <c r="E1091" s="47"/>
    </row>
    <row r="1092" ht="15">
      <c r="E1092" s="47"/>
    </row>
    <row r="1093" ht="15">
      <c r="E1093" s="47"/>
    </row>
    <row r="1094" ht="15">
      <c r="E1094" s="47"/>
    </row>
    <row r="1095" ht="15">
      <c r="E1095" s="47"/>
    </row>
    <row r="1096" ht="15">
      <c r="E1096" s="47"/>
    </row>
    <row r="1097" ht="15">
      <c r="E1097" s="47"/>
    </row>
    <row r="1098" ht="15">
      <c r="E1098" s="47"/>
    </row>
    <row r="1099" ht="15">
      <c r="E1099" s="47"/>
    </row>
    <row r="1100" ht="15">
      <c r="E1100" s="47"/>
    </row>
    <row r="1101" ht="15">
      <c r="E1101" s="47"/>
    </row>
    <row r="1102" ht="15">
      <c r="E1102" s="47"/>
    </row>
    <row r="1103" ht="15">
      <c r="E1103" s="47"/>
    </row>
    <row r="1104" ht="15">
      <c r="E1104" s="47"/>
    </row>
    <row r="1105" ht="15">
      <c r="E1105" s="47"/>
    </row>
    <row r="1106" ht="15">
      <c r="E1106" s="47"/>
    </row>
    <row r="1107" ht="15">
      <c r="E1107" s="47"/>
    </row>
    <row r="1108" ht="15">
      <c r="E1108" s="47"/>
    </row>
    <row r="1109" ht="15">
      <c r="E1109" s="47"/>
    </row>
    <row r="1110" ht="15">
      <c r="E1110" s="47"/>
    </row>
    <row r="1111" ht="15">
      <c r="E1111" s="47"/>
    </row>
    <row r="1112" ht="15">
      <c r="E1112" s="47"/>
    </row>
    <row r="1113" ht="15">
      <c r="E1113" s="47"/>
    </row>
    <row r="1114" ht="15">
      <c r="E1114" s="47"/>
    </row>
    <row r="1115" ht="15">
      <c r="E1115" s="47"/>
    </row>
    <row r="1116" ht="15">
      <c r="E1116" s="47"/>
    </row>
    <row r="1117" ht="15">
      <c r="E1117" s="47"/>
    </row>
    <row r="1118" ht="15">
      <c r="E1118" s="47"/>
    </row>
    <row r="1119" ht="15">
      <c r="E1119" s="47"/>
    </row>
    <row r="1120" ht="15">
      <c r="E1120" s="47"/>
    </row>
    <row r="1121" ht="15">
      <c r="E1121" s="47"/>
    </row>
    <row r="1122" ht="15">
      <c r="E1122" s="47"/>
    </row>
    <row r="1123" ht="15">
      <c r="E1123" s="47"/>
    </row>
    <row r="1124" ht="15">
      <c r="E1124" s="47"/>
    </row>
    <row r="1125" ht="15">
      <c r="E1125" s="47"/>
    </row>
    <row r="1126" ht="15">
      <c r="E1126" s="47"/>
    </row>
    <row r="1127" ht="15">
      <c r="E1127" s="47"/>
    </row>
    <row r="1128" ht="15">
      <c r="E1128" s="47"/>
    </row>
    <row r="1129" ht="15">
      <c r="E1129" s="47"/>
    </row>
    <row r="1130" ht="15">
      <c r="E1130" s="47"/>
    </row>
    <row r="1131" ht="15">
      <c r="E1131" s="47"/>
    </row>
    <row r="1132" ht="15">
      <c r="E1132" s="47"/>
    </row>
    <row r="1133" ht="15">
      <c r="E1133" s="47"/>
    </row>
    <row r="1134" ht="15">
      <c r="E1134" s="47"/>
    </row>
    <row r="1135" ht="15">
      <c r="E1135" s="47"/>
    </row>
    <row r="1136" ht="15">
      <c r="E1136" s="47"/>
    </row>
    <row r="1137" ht="15">
      <c r="E1137" s="47"/>
    </row>
    <row r="1138" ht="15">
      <c r="E1138" s="47"/>
    </row>
    <row r="1139" ht="15">
      <c r="E1139" s="47"/>
    </row>
    <row r="1140" ht="15">
      <c r="E1140" s="47"/>
    </row>
    <row r="1141" ht="15">
      <c r="E1141" s="47"/>
    </row>
    <row r="1142" ht="15">
      <c r="E1142" s="47"/>
    </row>
    <row r="1143" ht="15">
      <c r="E1143" s="47"/>
    </row>
    <row r="1144" ht="15">
      <c r="E1144" s="47"/>
    </row>
    <row r="1145" ht="15">
      <c r="E1145" s="47"/>
    </row>
    <row r="1146" ht="15">
      <c r="E1146" s="47"/>
    </row>
    <row r="1147" ht="15">
      <c r="E1147" s="47"/>
    </row>
    <row r="1148" ht="15">
      <c r="E1148" s="47"/>
    </row>
    <row r="1149" ht="15">
      <c r="E1149" s="47"/>
    </row>
    <row r="1150" ht="15">
      <c r="E1150" s="47"/>
    </row>
    <row r="1151" ht="15">
      <c r="E1151" s="47"/>
    </row>
    <row r="1152" ht="15">
      <c r="E1152" s="47"/>
    </row>
    <row r="1153" ht="15">
      <c r="E1153" s="47"/>
    </row>
    <row r="1154" ht="15">
      <c r="E1154" s="47"/>
    </row>
    <row r="1155" ht="15">
      <c r="E1155" s="47"/>
    </row>
    <row r="1156" ht="15">
      <c r="E1156" s="47"/>
    </row>
    <row r="1157" ht="15">
      <c r="E1157" s="47"/>
    </row>
    <row r="1158" ht="15">
      <c r="E1158" s="47"/>
    </row>
    <row r="1159" ht="15">
      <c r="E1159" s="47"/>
    </row>
    <row r="1160" ht="15">
      <c r="E1160" s="47"/>
    </row>
    <row r="1161" ht="15">
      <c r="E1161" s="47"/>
    </row>
    <row r="1162" ht="15">
      <c r="E1162" s="47"/>
    </row>
    <row r="1163" ht="15">
      <c r="E1163" s="47"/>
    </row>
    <row r="1164" ht="15">
      <c r="E1164" s="47"/>
    </row>
    <row r="1165" ht="15">
      <c r="E1165" s="47"/>
    </row>
    <row r="1166" ht="15">
      <c r="E1166" s="47"/>
    </row>
    <row r="1167" ht="15">
      <c r="E1167" s="47"/>
    </row>
    <row r="1168" ht="15">
      <c r="E1168" s="47"/>
    </row>
    <row r="1169" ht="15">
      <c r="E1169" s="47"/>
    </row>
    <row r="1170" ht="15">
      <c r="E1170" s="47"/>
    </row>
    <row r="1171" ht="15">
      <c r="E1171" s="47"/>
    </row>
    <row r="1172" ht="15">
      <c r="E1172" s="47"/>
    </row>
    <row r="1173" ht="15">
      <c r="E1173" s="47"/>
    </row>
    <row r="1174" ht="15">
      <c r="E1174" s="47"/>
    </row>
    <row r="1175" ht="15">
      <c r="E1175" s="47"/>
    </row>
    <row r="1176" ht="15">
      <c r="E1176" s="47"/>
    </row>
    <row r="1177" ht="15">
      <c r="E1177" s="47"/>
    </row>
    <row r="1178" ht="15">
      <c r="E1178" s="47"/>
    </row>
    <row r="1179" ht="15">
      <c r="E1179" s="47"/>
    </row>
    <row r="1180" ht="15">
      <c r="E1180" s="47"/>
    </row>
    <row r="1181" ht="15">
      <c r="E1181" s="47"/>
    </row>
    <row r="1182" ht="15">
      <c r="E1182" s="47"/>
    </row>
    <row r="1183" ht="15">
      <c r="E1183" s="47"/>
    </row>
    <row r="1184" ht="15">
      <c r="E1184" s="47"/>
    </row>
    <row r="1185" ht="15">
      <c r="E1185" s="47"/>
    </row>
    <row r="1186" ht="15">
      <c r="E1186" s="47"/>
    </row>
    <row r="1187" ht="15">
      <c r="E1187" s="47"/>
    </row>
    <row r="1188" ht="15">
      <c r="E1188" s="47"/>
    </row>
    <row r="1189" ht="15">
      <c r="E1189" s="47"/>
    </row>
    <row r="1190" ht="15">
      <c r="E1190" s="47"/>
    </row>
    <row r="1191" ht="15">
      <c r="E1191" s="47"/>
    </row>
    <row r="1192" ht="15">
      <c r="E1192" s="47"/>
    </row>
    <row r="1193" ht="15">
      <c r="E1193" s="47"/>
    </row>
    <row r="1194" ht="15">
      <c r="E1194" s="47"/>
    </row>
    <row r="1195" ht="15">
      <c r="E1195" s="47"/>
    </row>
    <row r="1196" ht="15">
      <c r="E1196" s="47"/>
    </row>
    <row r="1197" ht="15">
      <c r="E1197" s="47"/>
    </row>
    <row r="1198" ht="15">
      <c r="E1198" s="47"/>
    </row>
    <row r="1199" ht="15">
      <c r="E1199" s="47"/>
    </row>
    <row r="1200" ht="15">
      <c r="E1200" s="47"/>
    </row>
    <row r="1201" ht="15">
      <c r="E1201" s="47"/>
    </row>
    <row r="1202" ht="15">
      <c r="E1202" s="47"/>
    </row>
    <row r="1203" ht="15">
      <c r="E1203" s="47"/>
    </row>
    <row r="1204" ht="15">
      <c r="E1204" s="47"/>
    </row>
    <row r="1205" ht="15">
      <c r="E1205" s="47"/>
    </row>
    <row r="1206" ht="15">
      <c r="E1206" s="47"/>
    </row>
    <row r="1207" ht="15">
      <c r="E1207" s="47"/>
    </row>
    <row r="1208" ht="15">
      <c r="E1208" s="47"/>
    </row>
    <row r="1209" ht="15">
      <c r="E1209" s="47"/>
    </row>
    <row r="1210" ht="15">
      <c r="E1210" s="47"/>
    </row>
    <row r="1211" ht="15">
      <c r="E1211" s="47"/>
    </row>
    <row r="1212" ht="15">
      <c r="E1212" s="47"/>
    </row>
    <row r="1213" ht="15">
      <c r="E1213" s="47"/>
    </row>
    <row r="1214" ht="15">
      <c r="E1214" s="47"/>
    </row>
    <row r="1215" ht="15">
      <c r="E1215" s="47"/>
    </row>
    <row r="1216" ht="15">
      <c r="E1216" s="47"/>
    </row>
    <row r="1217" ht="15">
      <c r="E1217" s="47"/>
    </row>
    <row r="1218" ht="15">
      <c r="E1218" s="47"/>
    </row>
    <row r="1219" ht="15">
      <c r="E1219" s="47"/>
    </row>
    <row r="1220" ht="15">
      <c r="E1220" s="47"/>
    </row>
    <row r="1221" ht="15">
      <c r="E1221" s="47"/>
    </row>
    <row r="1222" ht="15">
      <c r="E1222" s="47"/>
    </row>
    <row r="1223" ht="15">
      <c r="E1223" s="47"/>
    </row>
    <row r="1224" ht="15">
      <c r="E1224" s="47"/>
    </row>
    <row r="1225" ht="15">
      <c r="E1225" s="47"/>
    </row>
    <row r="1226" ht="15">
      <c r="E1226" s="47"/>
    </row>
    <row r="1227" ht="15">
      <c r="E1227" s="47"/>
    </row>
    <row r="1228" ht="15">
      <c r="E1228" s="47"/>
    </row>
    <row r="1229" ht="15">
      <c r="E1229" s="47"/>
    </row>
    <row r="1230" ht="15">
      <c r="E1230" s="47"/>
    </row>
    <row r="1231" ht="15">
      <c r="E1231" s="47"/>
    </row>
    <row r="1232" ht="15">
      <c r="E1232" s="47"/>
    </row>
    <row r="1233" ht="15">
      <c r="E1233" s="47"/>
    </row>
    <row r="1234" ht="15">
      <c r="E1234" s="47"/>
    </row>
    <row r="1235" ht="15">
      <c r="E1235" s="47"/>
    </row>
    <row r="1236" ht="15">
      <c r="E1236" s="47"/>
    </row>
    <row r="1237" ht="15">
      <c r="E1237" s="47"/>
    </row>
    <row r="1238" ht="15">
      <c r="E1238" s="47"/>
    </row>
    <row r="1239" ht="15">
      <c r="E1239" s="47"/>
    </row>
    <row r="1240" ht="15">
      <c r="E1240" s="47"/>
    </row>
    <row r="1241" ht="15">
      <c r="E1241" s="47"/>
    </row>
    <row r="1242" ht="15">
      <c r="E1242" s="47"/>
    </row>
    <row r="1243" ht="15">
      <c r="E1243" s="47"/>
    </row>
    <row r="1244" ht="15">
      <c r="E1244" s="47"/>
    </row>
    <row r="1245" ht="15">
      <c r="E1245" s="47"/>
    </row>
    <row r="1246" ht="15">
      <c r="E1246" s="47"/>
    </row>
    <row r="1247" ht="15">
      <c r="E1247" s="47"/>
    </row>
    <row r="1248" ht="15">
      <c r="E1248" s="47"/>
    </row>
    <row r="1249" ht="15">
      <c r="E1249" s="47"/>
    </row>
    <row r="1250" ht="15">
      <c r="E1250" s="47"/>
    </row>
    <row r="1251" ht="15">
      <c r="E1251" s="47"/>
    </row>
    <row r="1252" ht="15">
      <c r="E1252" s="47"/>
    </row>
    <row r="1253" ht="15">
      <c r="E1253" s="47"/>
    </row>
    <row r="1254" ht="15">
      <c r="E1254" s="47"/>
    </row>
    <row r="1255" ht="15">
      <c r="E1255" s="47"/>
    </row>
    <row r="1256" ht="15">
      <c r="E1256" s="47"/>
    </row>
    <row r="1257" ht="15">
      <c r="E1257" s="47"/>
    </row>
    <row r="1258" ht="15">
      <c r="E1258" s="47"/>
    </row>
    <row r="1259" ht="15">
      <c r="E1259" s="47"/>
    </row>
    <row r="1260" ht="15">
      <c r="E1260" s="47"/>
    </row>
    <row r="1261" ht="15">
      <c r="E1261" s="47"/>
    </row>
    <row r="1262" ht="15">
      <c r="E1262" s="47"/>
    </row>
    <row r="1263" ht="15">
      <c r="E1263" s="47"/>
    </row>
    <row r="1264" ht="15">
      <c r="E1264" s="47"/>
    </row>
    <row r="1265" ht="15">
      <c r="E1265" s="47"/>
    </row>
    <row r="1266" ht="15">
      <c r="E1266" s="47"/>
    </row>
    <row r="1267" ht="15">
      <c r="E1267" s="47"/>
    </row>
    <row r="1268" ht="15">
      <c r="E1268" s="47"/>
    </row>
    <row r="1269" ht="15">
      <c r="E1269" s="47"/>
    </row>
    <row r="1270" ht="15">
      <c r="E1270" s="47"/>
    </row>
    <row r="1271" ht="15">
      <c r="E1271" s="47"/>
    </row>
    <row r="1272" ht="15">
      <c r="E1272" s="47"/>
    </row>
    <row r="1273" ht="15">
      <c r="E1273" s="47"/>
    </row>
    <row r="1274" ht="15">
      <c r="E1274" s="47"/>
    </row>
    <row r="1275" ht="15">
      <c r="E1275" s="47"/>
    </row>
    <row r="1276" ht="15">
      <c r="E1276" s="47"/>
    </row>
    <row r="1277" ht="15">
      <c r="E1277" s="47"/>
    </row>
    <row r="1278" ht="15">
      <c r="E1278" s="47"/>
    </row>
    <row r="1279" ht="15">
      <c r="E1279" s="47"/>
    </row>
    <row r="1280" ht="15">
      <c r="E1280" s="47"/>
    </row>
    <row r="1281" ht="15">
      <c r="E1281" s="47"/>
    </row>
    <row r="1282" ht="15">
      <c r="E1282" s="47"/>
    </row>
    <row r="1283" ht="15">
      <c r="E1283" s="47"/>
    </row>
    <row r="1284" ht="15">
      <c r="E1284" s="47"/>
    </row>
    <row r="1285" ht="15">
      <c r="E1285" s="47"/>
    </row>
    <row r="1286" ht="15">
      <c r="E1286" s="47"/>
    </row>
    <row r="1287" ht="15">
      <c r="E1287" s="47"/>
    </row>
    <row r="1288" ht="15">
      <c r="E1288" s="47"/>
    </row>
    <row r="1289" ht="15">
      <c r="E1289" s="47"/>
    </row>
    <row r="1290" ht="15">
      <c r="E1290" s="47"/>
    </row>
    <row r="1291" ht="15">
      <c r="E1291" s="47"/>
    </row>
    <row r="1292" ht="15">
      <c r="E1292" s="47"/>
    </row>
    <row r="1293" ht="15">
      <c r="E1293" s="47"/>
    </row>
    <row r="1294" ht="15">
      <c r="E1294" s="47"/>
    </row>
    <row r="1295" ht="15">
      <c r="E1295" s="47"/>
    </row>
    <row r="1296" ht="15">
      <c r="E1296" s="47"/>
    </row>
    <row r="1297" ht="15">
      <c r="E1297" s="47"/>
    </row>
    <row r="1298" ht="15">
      <c r="E1298" s="47"/>
    </row>
    <row r="1299" ht="15">
      <c r="E1299" s="47"/>
    </row>
    <row r="1300" ht="15">
      <c r="E1300" s="47"/>
    </row>
    <row r="1301" ht="15">
      <c r="E1301" s="47"/>
    </row>
    <row r="1302" ht="15">
      <c r="E1302" s="47"/>
    </row>
    <row r="1303" ht="15">
      <c r="E1303" s="47"/>
    </row>
    <row r="1304" ht="15">
      <c r="E1304" s="47"/>
    </row>
    <row r="1305" ht="15">
      <c r="E1305" s="47"/>
    </row>
    <row r="1306" ht="15">
      <c r="E1306" s="47"/>
    </row>
    <row r="1307" ht="15">
      <c r="E1307" s="47"/>
    </row>
    <row r="1308" ht="15">
      <c r="E1308" s="47"/>
    </row>
    <row r="1309" ht="15">
      <c r="E1309" s="47"/>
    </row>
    <row r="1310" ht="15">
      <c r="E1310" s="47"/>
    </row>
    <row r="1311" ht="15">
      <c r="E1311" s="47"/>
    </row>
    <row r="1312" ht="15">
      <c r="E1312" s="47"/>
    </row>
    <row r="1313" ht="15">
      <c r="E1313" s="47"/>
    </row>
    <row r="1314" ht="15">
      <c r="E1314" s="47"/>
    </row>
    <row r="1315" ht="15">
      <c r="E1315" s="47"/>
    </row>
    <row r="1316" ht="15">
      <c r="E1316" s="47"/>
    </row>
    <row r="1317" ht="15">
      <c r="E1317" s="47"/>
    </row>
    <row r="1318" ht="15">
      <c r="E1318" s="47"/>
    </row>
    <row r="1319" ht="15">
      <c r="E1319" s="47"/>
    </row>
    <row r="1320" ht="15">
      <c r="E1320" s="47"/>
    </row>
    <row r="1321" ht="15">
      <c r="E1321" s="47"/>
    </row>
    <row r="1322" ht="15">
      <c r="E1322" s="47"/>
    </row>
    <row r="1323" ht="15">
      <c r="E1323" s="47"/>
    </row>
    <row r="1324" ht="15">
      <c r="E1324" s="47"/>
    </row>
    <row r="1325" ht="15">
      <c r="E1325" s="47"/>
    </row>
    <row r="1326" ht="15">
      <c r="E1326" s="47"/>
    </row>
    <row r="1327" ht="15">
      <c r="E1327" s="47"/>
    </row>
    <row r="1328" ht="15">
      <c r="E1328" s="47"/>
    </row>
    <row r="1329" ht="15">
      <c r="E1329" s="47"/>
    </row>
    <row r="1330" ht="15">
      <c r="E1330" s="47"/>
    </row>
    <row r="1331" ht="15">
      <c r="E1331" s="47"/>
    </row>
    <row r="1332" ht="15">
      <c r="E1332" s="47"/>
    </row>
    <row r="1333" ht="15">
      <c r="E1333" s="47"/>
    </row>
    <row r="1334" ht="15">
      <c r="E1334" s="47"/>
    </row>
    <row r="1335" ht="15">
      <c r="E1335" s="47"/>
    </row>
    <row r="1336" ht="15">
      <c r="E1336" s="47"/>
    </row>
    <row r="1337" ht="15">
      <c r="E1337" s="47"/>
    </row>
    <row r="1338" ht="15">
      <c r="E1338" s="47"/>
    </row>
    <row r="1339" ht="15">
      <c r="E1339" s="47"/>
    </row>
    <row r="1340" ht="15">
      <c r="E1340" s="47"/>
    </row>
    <row r="1341" ht="15">
      <c r="E1341" s="47"/>
    </row>
    <row r="1342" ht="15">
      <c r="E1342" s="47"/>
    </row>
    <row r="1343" ht="15">
      <c r="E1343" s="47"/>
    </row>
    <row r="1344" ht="15">
      <c r="E1344" s="47"/>
    </row>
    <row r="1345" ht="15">
      <c r="E1345" s="47"/>
    </row>
    <row r="1346" ht="15">
      <c r="E1346" s="47"/>
    </row>
    <row r="1347" ht="15">
      <c r="E1347" s="47"/>
    </row>
    <row r="1348" ht="15">
      <c r="E1348" s="47"/>
    </row>
    <row r="1349" ht="15">
      <c r="E1349" s="47"/>
    </row>
    <row r="1350" ht="15">
      <c r="E1350" s="47"/>
    </row>
    <row r="1351" ht="15">
      <c r="E1351" s="47"/>
    </row>
    <row r="1352" ht="15">
      <c r="E1352" s="47"/>
    </row>
    <row r="1353" ht="15">
      <c r="E1353" s="47"/>
    </row>
    <row r="1354" ht="15">
      <c r="E1354" s="47"/>
    </row>
    <row r="1355" ht="15">
      <c r="E1355" s="47"/>
    </row>
    <row r="1356" ht="15">
      <c r="E1356" s="47"/>
    </row>
    <row r="1357" ht="15">
      <c r="E1357" s="47"/>
    </row>
    <row r="1358" ht="15">
      <c r="E1358" s="47"/>
    </row>
    <row r="1359" ht="15">
      <c r="E1359" s="47"/>
    </row>
    <row r="1360" ht="15">
      <c r="E1360" s="47"/>
    </row>
    <row r="1361" ht="15">
      <c r="E1361" s="47"/>
    </row>
    <row r="1362" ht="15">
      <c r="E1362" s="47"/>
    </row>
    <row r="1363" ht="15">
      <c r="E1363" s="47"/>
    </row>
    <row r="1364" ht="15">
      <c r="E1364" s="47"/>
    </row>
    <row r="1365" ht="15">
      <c r="E1365" s="47"/>
    </row>
    <row r="1366" ht="15">
      <c r="E1366" s="47"/>
    </row>
    <row r="1367" ht="15">
      <c r="E1367" s="47"/>
    </row>
    <row r="1368" ht="15">
      <c r="E1368" s="47"/>
    </row>
    <row r="1369" ht="15">
      <c r="E1369" s="47"/>
    </row>
    <row r="1370" ht="15">
      <c r="E1370" s="47"/>
    </row>
    <row r="1371" ht="15">
      <c r="E1371" s="47"/>
    </row>
    <row r="1372" ht="15">
      <c r="E1372" s="47"/>
    </row>
    <row r="1373" ht="15">
      <c r="E1373" s="47"/>
    </row>
    <row r="1374" ht="15">
      <c r="E1374" s="47"/>
    </row>
    <row r="1375" ht="15">
      <c r="E1375" s="47"/>
    </row>
    <row r="1376" ht="15">
      <c r="E1376" s="47"/>
    </row>
    <row r="1377" ht="15">
      <c r="E1377" s="47"/>
    </row>
    <row r="1378" ht="15">
      <c r="E1378" s="47"/>
    </row>
    <row r="1379" ht="15">
      <c r="E1379" s="47"/>
    </row>
    <row r="1380" ht="15">
      <c r="E1380" s="47"/>
    </row>
    <row r="1381" ht="15">
      <c r="E1381" s="47"/>
    </row>
    <row r="1382" ht="15">
      <c r="E1382" s="47"/>
    </row>
    <row r="1383" ht="15">
      <c r="E1383" s="47"/>
    </row>
    <row r="1384" ht="15">
      <c r="E1384" s="47"/>
    </row>
    <row r="1385" ht="15">
      <c r="E1385" s="47"/>
    </row>
    <row r="1386" ht="15">
      <c r="E1386" s="47"/>
    </row>
    <row r="1387" ht="15">
      <c r="E1387" s="47"/>
    </row>
    <row r="1388" ht="15">
      <c r="E1388" s="47"/>
    </row>
    <row r="1389" ht="15">
      <c r="E1389" s="47"/>
    </row>
    <row r="1390" ht="15">
      <c r="E1390" s="47"/>
    </row>
    <row r="1391" ht="15">
      <c r="E1391" s="47"/>
    </row>
    <row r="1392" ht="15">
      <c r="E1392" s="47"/>
    </row>
    <row r="1393" ht="15">
      <c r="E1393" s="47"/>
    </row>
    <row r="1394" ht="15">
      <c r="E1394" s="47"/>
    </row>
    <row r="1395" ht="15">
      <c r="E1395" s="47"/>
    </row>
    <row r="1396" ht="15">
      <c r="E1396" s="47"/>
    </row>
    <row r="1397" ht="15">
      <c r="E1397" s="47"/>
    </row>
    <row r="1398" ht="15">
      <c r="E1398" s="47"/>
    </row>
    <row r="1399" ht="15">
      <c r="E1399" s="47"/>
    </row>
    <row r="1400" ht="15">
      <c r="E1400" s="47"/>
    </row>
    <row r="1401" ht="15">
      <c r="E1401" s="47"/>
    </row>
    <row r="1402" ht="15">
      <c r="E1402" s="47"/>
    </row>
    <row r="1403" ht="15">
      <c r="E1403" s="47"/>
    </row>
    <row r="1404" ht="15">
      <c r="E1404" s="47"/>
    </row>
    <row r="1405" ht="15">
      <c r="E1405" s="47"/>
    </row>
    <row r="1406" ht="15">
      <c r="E1406" s="47"/>
    </row>
    <row r="1407" ht="15">
      <c r="E1407" s="47"/>
    </row>
    <row r="1408" ht="15">
      <c r="E1408" s="47"/>
    </row>
    <row r="1409" ht="15">
      <c r="E1409" s="47"/>
    </row>
    <row r="1410" ht="15">
      <c r="E1410" s="47"/>
    </row>
    <row r="1411" ht="15">
      <c r="E1411" s="47"/>
    </row>
    <row r="1412" ht="15">
      <c r="E1412" s="47"/>
    </row>
    <row r="1413" ht="15">
      <c r="E1413" s="47"/>
    </row>
    <row r="1414" ht="15">
      <c r="E1414" s="47"/>
    </row>
    <row r="1415" ht="15">
      <c r="E1415" s="47"/>
    </row>
    <row r="1416" ht="15">
      <c r="E1416" s="47"/>
    </row>
    <row r="1417" ht="15">
      <c r="E1417" s="47"/>
    </row>
    <row r="1418" ht="15">
      <c r="E1418" s="47"/>
    </row>
    <row r="1419" ht="15">
      <c r="E1419" s="47"/>
    </row>
    <row r="1420" ht="15">
      <c r="E1420" s="47"/>
    </row>
    <row r="1421" ht="15">
      <c r="E1421" s="47"/>
    </row>
    <row r="1422" ht="15">
      <c r="E1422" s="47"/>
    </row>
    <row r="1423" ht="15">
      <c r="E1423" s="47"/>
    </row>
    <row r="1424" ht="15">
      <c r="E1424" s="47"/>
    </row>
    <row r="1425" ht="15">
      <c r="E1425" s="47"/>
    </row>
    <row r="1426" ht="15">
      <c r="E1426" s="47"/>
    </row>
    <row r="1427" ht="15">
      <c r="E1427" s="47"/>
    </row>
    <row r="1428" ht="15">
      <c r="E1428" s="47"/>
    </row>
    <row r="1429" ht="15">
      <c r="E1429" s="47"/>
    </row>
    <row r="1430" ht="15">
      <c r="E1430" s="47"/>
    </row>
    <row r="1431" ht="15">
      <c r="E1431" s="47"/>
    </row>
    <row r="1432" ht="15">
      <c r="E1432" s="47"/>
    </row>
    <row r="1433" ht="15">
      <c r="E1433" s="47"/>
    </row>
    <row r="1434" ht="15">
      <c r="E1434" s="47"/>
    </row>
    <row r="1435" ht="15">
      <c r="E1435" s="47"/>
    </row>
    <row r="1436" ht="15">
      <c r="E1436" s="47"/>
    </row>
    <row r="1437" ht="15">
      <c r="E1437" s="47"/>
    </row>
    <row r="1438" ht="15">
      <c r="E1438" s="47"/>
    </row>
    <row r="1439" ht="15">
      <c r="E1439" s="47"/>
    </row>
    <row r="1440" ht="15">
      <c r="E1440" s="47"/>
    </row>
    <row r="1441" ht="15">
      <c r="E1441" s="47"/>
    </row>
    <row r="1442" ht="15">
      <c r="E1442" s="47"/>
    </row>
    <row r="1443" ht="15">
      <c r="E1443" s="47"/>
    </row>
    <row r="1444" ht="15">
      <c r="E1444" s="47"/>
    </row>
    <row r="1445" ht="15">
      <c r="E1445" s="47"/>
    </row>
    <row r="1446" ht="15">
      <c r="E1446" s="47"/>
    </row>
    <row r="1447" ht="15">
      <c r="E1447" s="47"/>
    </row>
    <row r="1448" ht="15">
      <c r="E1448" s="47"/>
    </row>
    <row r="1449" ht="15">
      <c r="E1449" s="47"/>
    </row>
    <row r="1450" ht="15">
      <c r="E1450" s="47"/>
    </row>
    <row r="1451" ht="15">
      <c r="E1451" s="47"/>
    </row>
    <row r="1452" ht="15">
      <c r="E1452" s="47"/>
    </row>
    <row r="1453" ht="15">
      <c r="E1453" s="47"/>
    </row>
    <row r="1454" ht="15">
      <c r="E1454" s="47"/>
    </row>
    <row r="1455" ht="15">
      <c r="E1455" s="47"/>
    </row>
    <row r="1456" ht="15">
      <c r="E1456" s="47"/>
    </row>
    <row r="1457" ht="15">
      <c r="E1457" s="47"/>
    </row>
    <row r="1458" ht="15">
      <c r="E1458" s="47"/>
    </row>
    <row r="1459" ht="15">
      <c r="E1459" s="47"/>
    </row>
    <row r="1460" ht="15">
      <c r="E1460" s="47"/>
    </row>
    <row r="1461" ht="15">
      <c r="E1461" s="47"/>
    </row>
    <row r="1462" ht="15">
      <c r="E1462" s="47"/>
    </row>
    <row r="1463" ht="15">
      <c r="E1463" s="47"/>
    </row>
    <row r="1464" ht="15">
      <c r="E1464" s="47"/>
    </row>
    <row r="1465" ht="15">
      <c r="E1465" s="47"/>
    </row>
    <row r="1466" ht="15">
      <c r="E1466" s="47"/>
    </row>
    <row r="1467" ht="15">
      <c r="E1467" s="47"/>
    </row>
    <row r="1468" ht="15">
      <c r="E1468" s="47"/>
    </row>
    <row r="1469" ht="15">
      <c r="E1469" s="47"/>
    </row>
    <row r="1470" ht="15">
      <c r="E1470" s="47"/>
    </row>
    <row r="1471" ht="15">
      <c r="E1471" s="47"/>
    </row>
    <row r="1472" ht="15">
      <c r="E1472" s="47"/>
    </row>
    <row r="1473" ht="15">
      <c r="E1473" s="47"/>
    </row>
    <row r="1474" ht="15">
      <c r="E1474" s="47"/>
    </row>
    <row r="1475" ht="15">
      <c r="E1475" s="47"/>
    </row>
    <row r="1476" ht="15">
      <c r="E1476" s="47"/>
    </row>
    <row r="1477" ht="15">
      <c r="E1477" s="47"/>
    </row>
    <row r="1478" ht="15">
      <c r="E1478" s="47"/>
    </row>
    <row r="1479" ht="15">
      <c r="E1479" s="47"/>
    </row>
    <row r="1480" ht="15">
      <c r="E1480" s="47"/>
    </row>
    <row r="1481" ht="15">
      <c r="E1481" s="47"/>
    </row>
    <row r="1482" ht="15">
      <c r="E1482" s="47"/>
    </row>
    <row r="1483" ht="15">
      <c r="E1483" s="47"/>
    </row>
    <row r="1484" ht="15">
      <c r="E1484" s="47"/>
    </row>
    <row r="1485" ht="15">
      <c r="E1485" s="47"/>
    </row>
    <row r="1486" ht="15">
      <c r="E1486" s="47"/>
    </row>
    <row r="1487" ht="15">
      <c r="E1487" s="47"/>
    </row>
    <row r="1488" ht="15">
      <c r="E1488" s="47"/>
    </row>
    <row r="1489" ht="15">
      <c r="E1489" s="47"/>
    </row>
    <row r="1490" ht="15">
      <c r="E1490" s="47"/>
    </row>
    <row r="1491" ht="15">
      <c r="E1491" s="47"/>
    </row>
    <row r="1492" ht="15">
      <c r="E1492" s="47"/>
    </row>
    <row r="1493" ht="15">
      <c r="E1493" s="47"/>
    </row>
    <row r="1494" ht="15">
      <c r="E1494" s="47"/>
    </row>
    <row r="1495" ht="15">
      <c r="E1495" s="47"/>
    </row>
    <row r="1496" ht="15">
      <c r="E1496" s="47"/>
    </row>
    <row r="1497" ht="15">
      <c r="E1497" s="47"/>
    </row>
    <row r="1498" ht="15">
      <c r="E1498" s="47"/>
    </row>
    <row r="1499" ht="15">
      <c r="E1499" s="47"/>
    </row>
    <row r="1500" ht="15">
      <c r="E1500" s="47"/>
    </row>
    <row r="1501" ht="15">
      <c r="E1501" s="47"/>
    </row>
    <row r="1502" ht="15">
      <c r="E1502" s="47"/>
    </row>
    <row r="1503" ht="15">
      <c r="E1503" s="47"/>
    </row>
    <row r="1504" ht="15">
      <c r="E1504" s="47"/>
    </row>
    <row r="1505" ht="15">
      <c r="E1505" s="47"/>
    </row>
    <row r="1506" ht="15">
      <c r="E1506" s="47"/>
    </row>
    <row r="1507" ht="15">
      <c r="E1507" s="47"/>
    </row>
    <row r="1508" ht="15">
      <c r="E1508" s="47"/>
    </row>
    <row r="1509" ht="15">
      <c r="E1509" s="47"/>
    </row>
    <row r="1510" ht="15">
      <c r="E1510" s="47"/>
    </row>
    <row r="1511" ht="15">
      <c r="E1511" s="47"/>
    </row>
    <row r="1512" ht="15">
      <c r="E1512" s="47"/>
    </row>
    <row r="1513" ht="15">
      <c r="E1513" s="47"/>
    </row>
    <row r="1514" ht="15">
      <c r="E1514" s="47"/>
    </row>
    <row r="1515" ht="15">
      <c r="E1515" s="47"/>
    </row>
    <row r="1516" ht="15">
      <c r="E1516" s="47"/>
    </row>
    <row r="1517" ht="15">
      <c r="E1517" s="47"/>
    </row>
    <row r="1518" ht="15">
      <c r="E1518" s="47"/>
    </row>
    <row r="1519" ht="15">
      <c r="E1519" s="47"/>
    </row>
    <row r="1520" ht="15">
      <c r="E1520" s="47"/>
    </row>
    <row r="1521" ht="15">
      <c r="E1521" s="47"/>
    </row>
    <row r="1522" ht="15">
      <c r="E1522" s="47"/>
    </row>
    <row r="1523" ht="15">
      <c r="E1523" s="47"/>
    </row>
    <row r="1524" ht="15">
      <c r="E1524" s="47"/>
    </row>
    <row r="1525" ht="15">
      <c r="E1525" s="47"/>
    </row>
    <row r="1526" ht="15">
      <c r="E1526" s="47"/>
    </row>
    <row r="1527" ht="15">
      <c r="E1527" s="47"/>
    </row>
    <row r="1528" ht="15">
      <c r="E1528" s="47"/>
    </row>
    <row r="1529" ht="15">
      <c r="E1529" s="47"/>
    </row>
    <row r="1530" ht="15">
      <c r="E1530" s="47"/>
    </row>
    <row r="1531" ht="15">
      <c r="E1531" s="47"/>
    </row>
    <row r="1532" ht="15">
      <c r="E1532" s="47"/>
    </row>
    <row r="1533" ht="15">
      <c r="E1533" s="47"/>
    </row>
    <row r="1534" ht="15">
      <c r="E1534" s="47"/>
    </row>
    <row r="1535" ht="15">
      <c r="E1535" s="47"/>
    </row>
    <row r="1536" ht="15">
      <c r="E1536" s="47"/>
    </row>
    <row r="1537" ht="15">
      <c r="E1537" s="47"/>
    </row>
    <row r="1538" ht="15">
      <c r="E1538" s="47"/>
    </row>
    <row r="1539" ht="15">
      <c r="E1539" s="47"/>
    </row>
    <row r="1540" ht="15">
      <c r="E1540" s="47"/>
    </row>
    <row r="1541" ht="15">
      <c r="E1541" s="47"/>
    </row>
    <row r="1542" ht="15">
      <c r="E1542" s="47"/>
    </row>
    <row r="1543" ht="15">
      <c r="E1543" s="47"/>
    </row>
    <row r="1544" ht="15">
      <c r="E1544" s="47"/>
    </row>
    <row r="1545" ht="15">
      <c r="E1545" s="47"/>
    </row>
    <row r="1546" ht="15">
      <c r="E1546" s="47"/>
    </row>
    <row r="1547" ht="15">
      <c r="E1547" s="47"/>
    </row>
    <row r="1548" ht="15">
      <c r="E1548" s="47"/>
    </row>
    <row r="1549" ht="15">
      <c r="E1549" s="47"/>
    </row>
    <row r="1550" ht="15">
      <c r="E1550" s="47"/>
    </row>
    <row r="1551" ht="15">
      <c r="E1551" s="47"/>
    </row>
    <row r="1552" ht="15">
      <c r="E1552" s="47"/>
    </row>
    <row r="1553" ht="15">
      <c r="E1553" s="47"/>
    </row>
    <row r="1554" ht="15">
      <c r="E1554" s="47"/>
    </row>
    <row r="1555" ht="15">
      <c r="E1555" s="47"/>
    </row>
    <row r="1556" ht="15">
      <c r="E1556" s="47"/>
    </row>
    <row r="1557" ht="15">
      <c r="E1557" s="47"/>
    </row>
    <row r="1558" ht="15">
      <c r="E1558" s="47"/>
    </row>
    <row r="1559" ht="15">
      <c r="E1559" s="47"/>
    </row>
    <row r="1560" ht="15">
      <c r="E1560" s="47"/>
    </row>
    <row r="1561" ht="15">
      <c r="E1561" s="47"/>
    </row>
    <row r="1562" ht="15">
      <c r="E1562" s="47"/>
    </row>
    <row r="1563" ht="15">
      <c r="E1563" s="47"/>
    </row>
    <row r="1564" ht="15">
      <c r="E1564" s="47"/>
    </row>
    <row r="1565" ht="15">
      <c r="E1565" s="47"/>
    </row>
    <row r="1566" ht="15">
      <c r="E1566" s="47"/>
    </row>
    <row r="1567" ht="15">
      <c r="E1567" s="47"/>
    </row>
    <row r="1568" ht="15">
      <c r="E1568" s="47"/>
    </row>
    <row r="1569" ht="15">
      <c r="E1569" s="47"/>
    </row>
    <row r="1570" ht="15">
      <c r="E1570" s="47"/>
    </row>
    <row r="1571" ht="15">
      <c r="E1571" s="47"/>
    </row>
    <row r="1572" ht="15">
      <c r="E1572" s="47"/>
    </row>
    <row r="1573" ht="15">
      <c r="E1573" s="47"/>
    </row>
    <row r="1574" ht="15">
      <c r="E1574" s="47"/>
    </row>
    <row r="1575" ht="15">
      <c r="E1575" s="47"/>
    </row>
    <row r="1576" ht="15">
      <c r="E1576" s="47"/>
    </row>
    <row r="1577" ht="15">
      <c r="E1577" s="47"/>
    </row>
    <row r="1578" ht="15">
      <c r="E1578" s="47"/>
    </row>
    <row r="1579" ht="15">
      <c r="E1579" s="47"/>
    </row>
    <row r="1580" ht="15">
      <c r="E1580" s="47"/>
    </row>
    <row r="1581" ht="15">
      <c r="E1581" s="47"/>
    </row>
    <row r="1582" ht="15">
      <c r="E1582" s="47"/>
    </row>
    <row r="1583" ht="15">
      <c r="E1583" s="47"/>
    </row>
    <row r="1584" ht="15">
      <c r="E1584" s="47"/>
    </row>
    <row r="1585" ht="15">
      <c r="E1585" s="47"/>
    </row>
    <row r="1586" ht="15">
      <c r="E1586" s="47"/>
    </row>
    <row r="1587" ht="15">
      <c r="E1587" s="47"/>
    </row>
    <row r="1588" ht="15">
      <c r="E1588" s="47"/>
    </row>
    <row r="1589" ht="15">
      <c r="E1589" s="47"/>
    </row>
    <row r="1590" ht="15">
      <c r="E1590" s="47"/>
    </row>
    <row r="1591" ht="15">
      <c r="E1591" s="47"/>
    </row>
    <row r="1592" ht="15">
      <c r="E1592" s="47"/>
    </row>
    <row r="1593" ht="15">
      <c r="E1593" s="47"/>
    </row>
    <row r="1594" ht="15">
      <c r="E1594" s="47"/>
    </row>
    <row r="1595" ht="15">
      <c r="E1595" s="47"/>
    </row>
    <row r="1596" ht="15">
      <c r="E1596" s="47"/>
    </row>
    <row r="1597" ht="15">
      <c r="E1597" s="47"/>
    </row>
    <row r="1598" ht="15">
      <c r="E1598" s="47"/>
    </row>
    <row r="1599" ht="15">
      <c r="E1599" s="47"/>
    </row>
    <row r="1600" ht="15">
      <c r="E1600" s="47"/>
    </row>
    <row r="1601" ht="15">
      <c r="E1601" s="47"/>
    </row>
    <row r="1602" ht="15">
      <c r="E1602" s="47"/>
    </row>
    <row r="1603" ht="15">
      <c r="E1603" s="47"/>
    </row>
    <row r="1604" ht="15">
      <c r="E1604" s="47"/>
    </row>
    <row r="1605" ht="15">
      <c r="E1605" s="47"/>
    </row>
    <row r="1606" ht="15">
      <c r="E1606" s="47"/>
    </row>
    <row r="1607" ht="15">
      <c r="E1607" s="47"/>
    </row>
    <row r="1608" ht="15">
      <c r="E1608" s="47"/>
    </row>
    <row r="1609" ht="15">
      <c r="E1609" s="47"/>
    </row>
    <row r="1610" ht="15">
      <c r="E1610" s="47"/>
    </row>
    <row r="1611" ht="15">
      <c r="E1611" s="47"/>
    </row>
    <row r="1612" ht="15">
      <c r="E1612" s="47"/>
    </row>
    <row r="1613" ht="15">
      <c r="E1613" s="47"/>
    </row>
    <row r="1614" ht="15">
      <c r="E1614" s="47"/>
    </row>
    <row r="1615" ht="15">
      <c r="E1615" s="47"/>
    </row>
    <row r="1616" ht="15">
      <c r="E1616" s="47"/>
    </row>
    <row r="1617" ht="15">
      <c r="E1617" s="47"/>
    </row>
    <row r="1618" ht="15">
      <c r="E1618" s="47"/>
    </row>
    <row r="1619" ht="15">
      <c r="E1619" s="47"/>
    </row>
    <row r="1620" ht="15">
      <c r="E1620" s="47"/>
    </row>
    <row r="1621" ht="15">
      <c r="E1621" s="47"/>
    </row>
    <row r="1622" ht="15">
      <c r="E1622" s="47"/>
    </row>
    <row r="1623" ht="15">
      <c r="E1623" s="47"/>
    </row>
    <row r="1624" ht="15">
      <c r="E1624" s="47"/>
    </row>
    <row r="1625" ht="15">
      <c r="E1625" s="47"/>
    </row>
    <row r="1626" ht="15">
      <c r="E1626" s="47"/>
    </row>
    <row r="1627" ht="15">
      <c r="E1627" s="47"/>
    </row>
    <row r="1628" ht="15">
      <c r="E1628" s="47"/>
    </row>
    <row r="1629" ht="15">
      <c r="E1629" s="47"/>
    </row>
    <row r="1630" ht="15">
      <c r="E1630" s="47"/>
    </row>
    <row r="1631" ht="15">
      <c r="E1631" s="47"/>
    </row>
    <row r="1632" ht="15">
      <c r="E1632" s="47"/>
    </row>
    <row r="1633" ht="15">
      <c r="E1633" s="47"/>
    </row>
    <row r="1634" ht="15">
      <c r="E1634" s="47"/>
    </row>
    <row r="1635" ht="15">
      <c r="E1635" s="47"/>
    </row>
    <row r="1636" ht="15">
      <c r="E1636" s="47"/>
    </row>
    <row r="1637" ht="15">
      <c r="E1637" s="47"/>
    </row>
    <row r="1638" ht="15">
      <c r="E1638" s="47"/>
    </row>
    <row r="1639" ht="15">
      <c r="E1639" s="47"/>
    </row>
    <row r="1640" ht="15">
      <c r="E1640" s="47"/>
    </row>
    <row r="1641" ht="15">
      <c r="E1641" s="47"/>
    </row>
    <row r="1642" ht="15">
      <c r="E1642" s="47"/>
    </row>
    <row r="1643" ht="15">
      <c r="E1643" s="47"/>
    </row>
    <row r="1644" ht="15">
      <c r="E1644" s="47"/>
    </row>
    <row r="1645" ht="15">
      <c r="E1645" s="47"/>
    </row>
    <row r="1646" ht="15">
      <c r="E1646" s="47"/>
    </row>
    <row r="1647" ht="15">
      <c r="E1647" s="47"/>
    </row>
    <row r="1648" ht="15">
      <c r="E1648" s="47"/>
    </row>
    <row r="1649" ht="15">
      <c r="E1649" s="47"/>
    </row>
    <row r="1650" ht="15">
      <c r="E1650" s="47"/>
    </row>
    <row r="1651" ht="15">
      <c r="E1651" s="47"/>
    </row>
    <row r="1652" ht="15">
      <c r="E1652" s="47"/>
    </row>
    <row r="1653" ht="15">
      <c r="E1653" s="47"/>
    </row>
    <row r="1654" ht="15">
      <c r="E1654" s="47"/>
    </row>
    <row r="1655" ht="15">
      <c r="E1655" s="47"/>
    </row>
    <row r="1656" ht="15">
      <c r="E1656" s="47"/>
    </row>
    <row r="1657" ht="15">
      <c r="E1657" s="47"/>
    </row>
    <row r="1658" ht="15">
      <c r="E1658" s="47"/>
    </row>
    <row r="1659" ht="15">
      <c r="E1659" s="47"/>
    </row>
    <row r="1660" ht="15">
      <c r="E1660" s="47"/>
    </row>
    <row r="1661" ht="15">
      <c r="E1661" s="47"/>
    </row>
    <row r="1662" ht="15">
      <c r="E1662" s="47"/>
    </row>
    <row r="1663" ht="15">
      <c r="E1663" s="47"/>
    </row>
    <row r="1664" ht="15">
      <c r="E1664" s="47"/>
    </row>
    <row r="1665" ht="15">
      <c r="E1665" s="47"/>
    </row>
    <row r="1666" ht="15">
      <c r="E1666" s="47"/>
    </row>
    <row r="1667" ht="15">
      <c r="E1667" s="47"/>
    </row>
    <row r="1668" ht="15">
      <c r="E1668" s="47"/>
    </row>
    <row r="1669" ht="15">
      <c r="E1669" s="47"/>
    </row>
    <row r="1670" ht="15">
      <c r="E1670" s="47"/>
    </row>
    <row r="1671" ht="15">
      <c r="E1671" s="47"/>
    </row>
    <row r="1672" ht="15">
      <c r="E1672" s="47"/>
    </row>
    <row r="1673" ht="15">
      <c r="E1673" s="47"/>
    </row>
    <row r="1674" ht="15">
      <c r="E1674" s="47"/>
    </row>
    <row r="1675" ht="15">
      <c r="E1675" s="47"/>
    </row>
    <row r="1676" ht="15">
      <c r="E1676" s="47"/>
    </row>
    <row r="1677" ht="15">
      <c r="E1677" s="47"/>
    </row>
    <row r="1678" ht="15">
      <c r="E1678" s="47"/>
    </row>
    <row r="1679" ht="15">
      <c r="E1679" s="47"/>
    </row>
    <row r="1680" ht="15">
      <c r="E1680" s="47"/>
    </row>
    <row r="1681" ht="15">
      <c r="E1681" s="47"/>
    </row>
    <row r="1682" ht="15">
      <c r="E1682" s="47"/>
    </row>
    <row r="1683" ht="15">
      <c r="E1683" s="47"/>
    </row>
    <row r="1684" ht="15">
      <c r="E1684" s="47"/>
    </row>
    <row r="1685" ht="15">
      <c r="E1685" s="47"/>
    </row>
    <row r="1686" ht="15">
      <c r="E1686" s="47"/>
    </row>
    <row r="1687" ht="15">
      <c r="E1687" s="47"/>
    </row>
    <row r="1688" ht="15">
      <c r="E1688" s="47"/>
    </row>
    <row r="1689" ht="15">
      <c r="E1689" s="47"/>
    </row>
    <row r="1690" ht="15">
      <c r="E1690" s="47"/>
    </row>
    <row r="1691" ht="15">
      <c r="E1691" s="47"/>
    </row>
    <row r="1692" ht="15">
      <c r="E1692" s="47"/>
    </row>
    <row r="1693" ht="15">
      <c r="E1693" s="47"/>
    </row>
    <row r="1694" ht="15">
      <c r="E1694" s="47"/>
    </row>
    <row r="1695" ht="15">
      <c r="E1695" s="47"/>
    </row>
    <row r="1696" ht="15">
      <c r="E1696" s="47"/>
    </row>
    <row r="1697" ht="15">
      <c r="E1697" s="47"/>
    </row>
    <row r="1698" ht="15">
      <c r="E1698" s="47"/>
    </row>
    <row r="1699" ht="15">
      <c r="E1699" s="47"/>
    </row>
    <row r="1700" ht="15">
      <c r="E1700" s="47"/>
    </row>
    <row r="1701" ht="15">
      <c r="E1701" s="47"/>
    </row>
    <row r="1702" ht="15">
      <c r="E1702" s="47"/>
    </row>
    <row r="1703" ht="15">
      <c r="E1703" s="47"/>
    </row>
    <row r="1704" ht="15">
      <c r="E1704" s="47"/>
    </row>
    <row r="1705" ht="15">
      <c r="E1705" s="47"/>
    </row>
    <row r="1706" ht="15">
      <c r="E1706" s="47"/>
    </row>
    <row r="1707" ht="15">
      <c r="E1707" s="47"/>
    </row>
    <row r="1708" ht="15">
      <c r="E1708" s="47"/>
    </row>
    <row r="1709" ht="15">
      <c r="E1709" s="47"/>
    </row>
    <row r="1710" ht="15">
      <c r="E1710" s="47"/>
    </row>
    <row r="1711" ht="15">
      <c r="E1711" s="47"/>
    </row>
    <row r="1712" ht="15">
      <c r="E1712" s="47"/>
    </row>
    <row r="1713" ht="15">
      <c r="E1713" s="47"/>
    </row>
    <row r="1714" ht="15">
      <c r="E1714" s="47"/>
    </row>
    <row r="1715" ht="15">
      <c r="E1715" s="47"/>
    </row>
    <row r="1716" ht="15">
      <c r="E1716" s="47"/>
    </row>
    <row r="1717" ht="15">
      <c r="E1717" s="47"/>
    </row>
    <row r="1718" ht="15">
      <c r="E1718" s="47"/>
    </row>
    <row r="1719" ht="15">
      <c r="E1719" s="47"/>
    </row>
    <row r="1720" ht="15">
      <c r="E1720" s="47"/>
    </row>
    <row r="1721" ht="15">
      <c r="E1721" s="47"/>
    </row>
    <row r="1722" ht="15">
      <c r="E1722" s="47"/>
    </row>
    <row r="1723" ht="15">
      <c r="E1723" s="47"/>
    </row>
    <row r="1724" ht="15">
      <c r="E1724" s="47"/>
    </row>
    <row r="1725" ht="15">
      <c r="E1725" s="47"/>
    </row>
    <row r="1726" ht="15">
      <c r="E1726" s="47"/>
    </row>
    <row r="1727" ht="15">
      <c r="E1727" s="47"/>
    </row>
    <row r="1728" ht="15">
      <c r="E1728" s="47"/>
    </row>
    <row r="1729" ht="15">
      <c r="E1729" s="47"/>
    </row>
    <row r="1730" ht="15">
      <c r="E1730" s="47"/>
    </row>
    <row r="1731" ht="15">
      <c r="E1731" s="47"/>
    </row>
    <row r="1732" ht="15">
      <c r="E1732" s="47"/>
    </row>
    <row r="1733" ht="15">
      <c r="E1733" s="47"/>
    </row>
    <row r="1734" ht="15">
      <c r="E1734" s="47"/>
    </row>
    <row r="1735" ht="15">
      <c r="E1735" s="47"/>
    </row>
    <row r="1736" ht="15">
      <c r="E1736" s="47"/>
    </row>
    <row r="1737" ht="15">
      <c r="E1737" s="47"/>
    </row>
    <row r="1738" ht="15">
      <c r="E1738" s="47"/>
    </row>
    <row r="1739" ht="15">
      <c r="E1739" s="47"/>
    </row>
    <row r="1740" ht="15">
      <c r="E1740" s="47"/>
    </row>
    <row r="1741" ht="15">
      <c r="E1741" s="47"/>
    </row>
    <row r="1742" ht="15">
      <c r="E1742" s="47"/>
    </row>
    <row r="1743" ht="15">
      <c r="E1743" s="47"/>
    </row>
    <row r="1744" ht="15">
      <c r="E1744" s="47"/>
    </row>
    <row r="1745" ht="15">
      <c r="E1745" s="47"/>
    </row>
    <row r="1746" ht="15">
      <c r="E1746" s="47"/>
    </row>
    <row r="1747" ht="15">
      <c r="E1747" s="47"/>
    </row>
    <row r="1748" ht="15">
      <c r="E1748" s="47"/>
    </row>
    <row r="1749" ht="15">
      <c r="E1749" s="47"/>
    </row>
    <row r="1750" ht="15">
      <c r="E1750" s="47"/>
    </row>
    <row r="1751" ht="15">
      <c r="E1751" s="47"/>
    </row>
    <row r="1752" ht="15">
      <c r="E1752" s="47"/>
    </row>
    <row r="1753" ht="15">
      <c r="E1753" s="47"/>
    </row>
    <row r="1754" ht="15">
      <c r="E1754" s="47"/>
    </row>
    <row r="1755" ht="15">
      <c r="E1755" s="47"/>
    </row>
    <row r="1756" ht="15">
      <c r="E1756" s="47"/>
    </row>
    <row r="1757" ht="15">
      <c r="E1757" s="47"/>
    </row>
    <row r="1758" ht="15">
      <c r="E1758" s="47"/>
    </row>
    <row r="1759" ht="15">
      <c r="E1759" s="47"/>
    </row>
    <row r="1760" ht="15">
      <c r="E1760" s="47"/>
    </row>
    <row r="1761" ht="15">
      <c r="E1761" s="47"/>
    </row>
    <row r="1762" ht="15">
      <c r="E1762" s="47"/>
    </row>
    <row r="1763" ht="15">
      <c r="E1763" s="47"/>
    </row>
    <row r="1764" ht="15">
      <c r="E1764" s="47"/>
    </row>
    <row r="1765" ht="15">
      <c r="E1765" s="47"/>
    </row>
    <row r="1766" ht="15">
      <c r="E1766" s="47"/>
    </row>
    <row r="1767" ht="15">
      <c r="E1767" s="47"/>
    </row>
    <row r="1768" ht="15">
      <c r="E1768" s="47"/>
    </row>
    <row r="1769" ht="15">
      <c r="E1769" s="47"/>
    </row>
    <row r="1770" ht="15">
      <c r="E1770" s="47"/>
    </row>
    <row r="1771" ht="15">
      <c r="E1771" s="47"/>
    </row>
    <row r="1772" ht="15">
      <c r="E1772" s="47"/>
    </row>
    <row r="1773" ht="15">
      <c r="E1773" s="47"/>
    </row>
    <row r="1774" ht="15">
      <c r="E1774" s="47"/>
    </row>
    <row r="1775" ht="15">
      <c r="E1775" s="47"/>
    </row>
    <row r="1776" ht="15">
      <c r="E1776" s="47"/>
    </row>
    <row r="1777" ht="15">
      <c r="E1777" s="47"/>
    </row>
    <row r="1778" ht="15">
      <c r="E1778" s="47"/>
    </row>
    <row r="1779" ht="15">
      <c r="E1779" s="47"/>
    </row>
    <row r="1780" ht="15">
      <c r="E1780" s="47"/>
    </row>
    <row r="1781" ht="15">
      <c r="E1781" s="47"/>
    </row>
    <row r="1782" ht="15">
      <c r="E1782" s="47"/>
    </row>
    <row r="1783" ht="15">
      <c r="E1783" s="47"/>
    </row>
    <row r="1784" ht="15">
      <c r="E1784" s="47"/>
    </row>
    <row r="1785" ht="15">
      <c r="E1785" s="47"/>
    </row>
    <row r="1786" ht="15">
      <c r="E1786" s="47"/>
    </row>
    <row r="1787" ht="15">
      <c r="E1787" s="47"/>
    </row>
    <row r="1788" ht="15">
      <c r="E1788" s="47"/>
    </row>
    <row r="1789" ht="15">
      <c r="E1789" s="47"/>
    </row>
    <row r="1790" ht="15">
      <c r="E1790" s="47"/>
    </row>
    <row r="1791" ht="15">
      <c r="E1791" s="47"/>
    </row>
    <row r="1792" ht="15">
      <c r="E1792" s="47"/>
    </row>
    <row r="1793" ht="15">
      <c r="E1793" s="47"/>
    </row>
    <row r="1794" ht="15">
      <c r="E1794" s="47"/>
    </row>
    <row r="1795" ht="15">
      <c r="E1795" s="47"/>
    </row>
    <row r="1796" ht="15">
      <c r="E1796" s="47"/>
    </row>
    <row r="1797" ht="15">
      <c r="E1797" s="47"/>
    </row>
    <row r="1798" ht="15">
      <c r="E1798" s="47"/>
    </row>
    <row r="1799" ht="15">
      <c r="E1799" s="47"/>
    </row>
    <row r="1800" ht="15">
      <c r="E1800" s="47"/>
    </row>
    <row r="1801" ht="15">
      <c r="E1801" s="47"/>
    </row>
    <row r="1802" ht="15">
      <c r="E1802" s="47"/>
    </row>
    <row r="1803" ht="15">
      <c r="E1803" s="47"/>
    </row>
    <row r="1804" ht="15">
      <c r="E1804" s="47"/>
    </row>
    <row r="1805" ht="15">
      <c r="E1805" s="47"/>
    </row>
    <row r="1806" ht="15">
      <c r="E1806" s="47"/>
    </row>
    <row r="1807" ht="15">
      <c r="E1807" s="47"/>
    </row>
    <row r="1808" ht="15">
      <c r="E1808" s="47"/>
    </row>
    <row r="1809" ht="15">
      <c r="E1809" s="47"/>
    </row>
    <row r="1810" ht="15">
      <c r="E1810" s="47"/>
    </row>
    <row r="1811" ht="15">
      <c r="E1811" s="47"/>
    </row>
    <row r="1812" ht="15">
      <c r="E1812" s="47"/>
    </row>
    <row r="1813" ht="15">
      <c r="E1813" s="47"/>
    </row>
    <row r="1814" ht="15">
      <c r="E1814" s="47"/>
    </row>
    <row r="1815" ht="15">
      <c r="E1815" s="47"/>
    </row>
    <row r="1816" ht="15">
      <c r="E1816" s="47"/>
    </row>
    <row r="1817" ht="15">
      <c r="E1817" s="47"/>
    </row>
    <row r="1818" ht="15">
      <c r="E1818" s="47"/>
    </row>
    <row r="1819" ht="15">
      <c r="E1819" s="47"/>
    </row>
    <row r="1820" ht="15">
      <c r="E1820" s="47"/>
    </row>
    <row r="1821" ht="15">
      <c r="E1821" s="47"/>
    </row>
    <row r="1822" ht="15">
      <c r="E1822" s="47"/>
    </row>
    <row r="1823" ht="15">
      <c r="E1823" s="47"/>
    </row>
    <row r="1824" ht="15">
      <c r="E1824" s="47"/>
    </row>
    <row r="1825" ht="15">
      <c r="E1825" s="47"/>
    </row>
    <row r="1826" ht="15">
      <c r="E1826" s="47"/>
    </row>
    <row r="1827" ht="15">
      <c r="E1827" s="47"/>
    </row>
    <row r="1828" ht="15">
      <c r="E1828" s="47"/>
    </row>
    <row r="1829" ht="15">
      <c r="E1829" s="47"/>
    </row>
    <row r="1830" ht="15">
      <c r="E1830" s="47"/>
    </row>
    <row r="1831" ht="15">
      <c r="E1831" s="47"/>
    </row>
    <row r="1832" ht="15">
      <c r="E1832" s="47"/>
    </row>
    <row r="1833" ht="15">
      <c r="E1833" s="47"/>
    </row>
    <row r="1834" ht="15">
      <c r="E1834" s="47"/>
    </row>
    <row r="1835" ht="15">
      <c r="E1835" s="47"/>
    </row>
    <row r="1836" ht="15">
      <c r="E1836" s="47"/>
    </row>
    <row r="1837" ht="15">
      <c r="E1837" s="47"/>
    </row>
    <row r="1838" ht="15">
      <c r="E1838" s="47"/>
    </row>
    <row r="1839" ht="15">
      <c r="E1839" s="47"/>
    </row>
    <row r="1840" ht="15">
      <c r="E1840" s="47"/>
    </row>
    <row r="1841" ht="15">
      <c r="E1841" s="47"/>
    </row>
    <row r="1842" ht="15">
      <c r="E1842" s="47"/>
    </row>
    <row r="1843" ht="15">
      <c r="E1843" s="47"/>
    </row>
    <row r="1844" ht="15">
      <c r="E1844" s="47"/>
    </row>
    <row r="1845" ht="15">
      <c r="E1845" s="47"/>
    </row>
    <row r="1846" ht="15">
      <c r="E1846" s="47"/>
    </row>
    <row r="1847" ht="15">
      <c r="E1847" s="47"/>
    </row>
    <row r="1848" ht="15">
      <c r="E1848" s="47"/>
    </row>
    <row r="1849" ht="15">
      <c r="E1849" s="47"/>
    </row>
    <row r="1850" ht="15">
      <c r="E1850" s="47"/>
    </row>
    <row r="1851" ht="15">
      <c r="E1851" s="47"/>
    </row>
    <row r="1852" ht="15">
      <c r="E1852" s="47"/>
    </row>
    <row r="1853" ht="15">
      <c r="E1853" s="47"/>
    </row>
    <row r="1854" ht="15">
      <c r="E1854" s="47"/>
    </row>
    <row r="1855" ht="15">
      <c r="E1855" s="47"/>
    </row>
    <row r="1856" ht="15">
      <c r="E1856" s="47"/>
    </row>
    <row r="1857" ht="15">
      <c r="E1857" s="47"/>
    </row>
    <row r="1858" ht="15">
      <c r="E1858" s="47"/>
    </row>
    <row r="1859" ht="15">
      <c r="E1859" s="47"/>
    </row>
    <row r="1860" ht="15">
      <c r="E1860" s="47"/>
    </row>
    <row r="1861" ht="15">
      <c r="E1861" s="47"/>
    </row>
    <row r="1862" ht="15">
      <c r="E1862" s="47"/>
    </row>
    <row r="1863" ht="15">
      <c r="E1863" s="47"/>
    </row>
    <row r="1864" ht="15">
      <c r="E1864" s="47"/>
    </row>
    <row r="1865" ht="15">
      <c r="E1865" s="47"/>
    </row>
    <row r="1866" ht="15">
      <c r="E1866" s="47"/>
    </row>
    <row r="1867" ht="15">
      <c r="E1867" s="47"/>
    </row>
    <row r="1868" ht="15">
      <c r="E1868" s="47"/>
    </row>
    <row r="1869" ht="15">
      <c r="E1869" s="47"/>
    </row>
    <row r="1870" ht="15">
      <c r="E1870" s="47"/>
    </row>
    <row r="1871" ht="15">
      <c r="E1871" s="47"/>
    </row>
    <row r="1872" ht="15">
      <c r="E1872" s="47"/>
    </row>
    <row r="1873" ht="15">
      <c r="E1873" s="47"/>
    </row>
    <row r="1874" ht="15">
      <c r="E1874" s="47"/>
    </row>
    <row r="1875" ht="15">
      <c r="E1875" s="47"/>
    </row>
    <row r="1876" ht="15">
      <c r="E1876" s="47"/>
    </row>
    <row r="1877" ht="15">
      <c r="E1877" s="47"/>
    </row>
    <row r="1878" ht="15">
      <c r="E1878" s="47"/>
    </row>
    <row r="1879" ht="15">
      <c r="E1879" s="47"/>
    </row>
    <row r="1880" ht="15">
      <c r="E1880" s="47"/>
    </row>
    <row r="1881" ht="15">
      <c r="E1881" s="47"/>
    </row>
    <row r="1882" ht="15">
      <c r="E1882" s="47"/>
    </row>
    <row r="1883" ht="15">
      <c r="E1883" s="47"/>
    </row>
    <row r="1884" ht="15">
      <c r="E1884" s="47"/>
    </row>
    <row r="1885" ht="15">
      <c r="E1885" s="47"/>
    </row>
    <row r="1886" ht="15">
      <c r="E1886" s="47"/>
    </row>
    <row r="1887" ht="15">
      <c r="E1887" s="47"/>
    </row>
    <row r="1888" ht="15">
      <c r="E1888" s="47"/>
    </row>
    <row r="1889" ht="15">
      <c r="E1889" s="47"/>
    </row>
    <row r="1890" ht="15">
      <c r="E1890" s="47"/>
    </row>
    <row r="1891" ht="15">
      <c r="E1891" s="47"/>
    </row>
    <row r="1892" ht="15">
      <c r="E1892" s="47"/>
    </row>
    <row r="1893" ht="15">
      <c r="E1893" s="47"/>
    </row>
    <row r="1894" ht="15">
      <c r="E1894" s="47"/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1">
    <dataValidation type="list" allowBlank="1" showErrorMessage="1" errorTitle="Bocal de regroupement" sqref="F66:F77">
      <formula1>$X$2:$X$4</formula1>
    </dataValidation>
    <dataValidation allowBlank="1" showErrorMessage="1" errorTitle="Intensité du comatage de 0 à 5" sqref="H66:H77"/>
    <dataValidation allowBlank="1" showErrorMessage="1" errorTitle="Stabilité ou non du substrat" sqref="I66:I77"/>
    <dataValidation type="list" allowBlank="1" showErrorMessage="1" errorTitle="Abondance végétation de 0 à 5" sqref="K66:K77">
      <formula1>$T$2:$T$7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0"/>
  <sheetViews>
    <sheetView zoomScalePageLayoutView="0" workbookViewId="0" topLeftCell="A1">
      <selection activeCell="E18" sqref="E18"/>
    </sheetView>
  </sheetViews>
  <sheetFormatPr defaultColWidth="9.00390625" defaultRowHeight="1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0" customFormat="1" ht="12" thickBot="1">
      <c r="A1" s="272" t="s">
        <v>204</v>
      </c>
      <c r="B1" s="273"/>
      <c r="C1" s="108"/>
      <c r="D1" s="108"/>
      <c r="E1" s="108"/>
      <c r="F1" s="108"/>
      <c r="G1" s="108"/>
      <c r="H1" s="108"/>
      <c r="I1" s="109" t="s">
        <v>205</v>
      </c>
      <c r="J1" s="272" t="s">
        <v>204</v>
      </c>
      <c r="K1" s="273"/>
      <c r="L1" s="108"/>
      <c r="M1" s="108"/>
      <c r="N1" s="108"/>
      <c r="O1" s="108"/>
      <c r="Q1" s="111"/>
      <c r="R1" s="109" t="s">
        <v>206</v>
      </c>
      <c r="S1" s="111"/>
      <c r="T1" s="111"/>
      <c r="U1" s="111"/>
      <c r="V1" s="111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</row>
    <row r="2" spans="16:256" s="110" customFormat="1" ht="11.25">
      <c r="P2" s="114"/>
      <c r="Q2" s="115"/>
      <c r="R2" s="115"/>
      <c r="S2" s="115"/>
      <c r="T2" s="115"/>
      <c r="U2" s="115"/>
      <c r="V2" s="115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</row>
    <row r="3" spans="20:251" s="110" customFormat="1" ht="11.25">
      <c r="T3" s="115"/>
      <c r="U3" s="115"/>
      <c r="V3" s="115"/>
      <c r="W3" s="115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</row>
    <row r="4" spans="1:251" s="110" customFormat="1" ht="11.25">
      <c r="A4" s="116" t="s">
        <v>95</v>
      </c>
      <c r="B4" s="117" t="s">
        <v>95</v>
      </c>
      <c r="C4" s="117" t="s">
        <v>95</v>
      </c>
      <c r="D4" s="117" t="s">
        <v>95</v>
      </c>
      <c r="E4" s="118" t="s">
        <v>95</v>
      </c>
      <c r="F4" s="119" t="s">
        <v>95</v>
      </c>
      <c r="G4" s="118" t="s">
        <v>95</v>
      </c>
      <c r="H4" s="119" t="s">
        <v>95</v>
      </c>
      <c r="S4" s="120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spans="1:251" s="125" customFormat="1" ht="12.75">
      <c r="A5" s="121" t="s">
        <v>32</v>
      </c>
      <c r="B5" s="122" t="s">
        <v>39</v>
      </c>
      <c r="C5" s="122" t="s">
        <v>112</v>
      </c>
      <c r="D5" s="123" t="s">
        <v>114</v>
      </c>
      <c r="E5" s="122" t="s">
        <v>99</v>
      </c>
      <c r="F5" s="124" t="s">
        <v>100</v>
      </c>
      <c r="G5" s="122" t="s">
        <v>101</v>
      </c>
      <c r="H5" s="124" t="s">
        <v>102</v>
      </c>
      <c r="J5" s="274" t="s">
        <v>142</v>
      </c>
      <c r="K5" s="275"/>
      <c r="L5" s="275"/>
      <c r="M5" s="275"/>
      <c r="N5" s="275"/>
      <c r="O5" s="275"/>
      <c r="P5" s="276"/>
      <c r="Q5" s="110"/>
      <c r="R5" s="110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spans="1:251" s="110" customFormat="1" ht="11.25" customHeight="1">
      <c r="A6" s="127" t="str">
        <f>'[1]3-fiche envoi IRSTEA'!B23</f>
        <v>06101360</v>
      </c>
      <c r="B6" s="128" t="str">
        <f>'[1]3-fiche envoi IRSTEA'!C23</f>
        <v>COLLIERES</v>
      </c>
      <c r="C6" s="128" t="str">
        <f>'[1]3-fiche envoi IRSTEA'!D23</f>
        <v>RUISSEAU DES COLLIERES A ANNEYRON</v>
      </c>
      <c r="D6" s="129">
        <f>'[1]3-fiche envoi IRSTEA'!D39</f>
        <v>42228</v>
      </c>
      <c r="E6" s="130">
        <f>'[1]3-fiche envoi IRSTEA'!K24</f>
        <v>849381</v>
      </c>
      <c r="F6" s="130">
        <f>'[1]3-fiche envoi IRSTEA'!L24</f>
        <v>6467885</v>
      </c>
      <c r="G6" s="130">
        <f>'[1]3-fiche envoi IRSTEA'!M24</f>
        <v>849260</v>
      </c>
      <c r="H6" s="131">
        <f>'[1]3-fiche envoi IRSTEA'!N24</f>
        <v>6467908</v>
      </c>
      <c r="O6" s="125"/>
      <c r="P6" s="132"/>
      <c r="Q6" s="113"/>
      <c r="R6" s="120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spans="1:38" ht="11.25" customHeight="1">
      <c r="A7" s="133"/>
      <c r="B7" s="134"/>
      <c r="C7" s="134"/>
      <c r="D7" s="129"/>
      <c r="E7" s="135"/>
      <c r="F7" s="129"/>
      <c r="G7" s="129"/>
      <c r="H7" s="136"/>
      <c r="J7" s="138" t="s">
        <v>15</v>
      </c>
      <c r="K7" s="139"/>
      <c r="L7" s="139"/>
      <c r="M7" s="139"/>
      <c r="N7" s="140"/>
      <c r="O7" s="141"/>
      <c r="P7" s="125"/>
      <c r="Q7" s="125"/>
      <c r="R7" s="125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 customHeight="1">
      <c r="A8" s="143"/>
      <c r="B8" s="144"/>
      <c r="C8" s="144"/>
      <c r="D8" s="145"/>
      <c r="E8" s="146"/>
      <c r="F8" s="145"/>
      <c r="G8" s="145"/>
      <c r="H8" s="147"/>
      <c r="J8" s="148" t="s">
        <v>126</v>
      </c>
      <c r="K8" s="149" t="s">
        <v>207</v>
      </c>
      <c r="L8" s="149"/>
      <c r="M8" s="149"/>
      <c r="N8" s="149"/>
      <c r="O8" s="150"/>
      <c r="P8" s="151"/>
      <c r="Q8" s="110"/>
      <c r="R8" s="110"/>
    </row>
    <row r="9" spans="5:16" ht="12.75" customHeight="1">
      <c r="E9" s="152"/>
      <c r="F9" s="152"/>
      <c r="G9" s="152"/>
      <c r="H9" s="152"/>
      <c r="I9" s="120"/>
      <c r="J9" s="153" t="s">
        <v>144</v>
      </c>
      <c r="K9" s="154" t="s">
        <v>207</v>
      </c>
      <c r="L9" s="154"/>
      <c r="M9" s="154"/>
      <c r="N9" s="154"/>
      <c r="O9" s="155"/>
      <c r="P9" s="156"/>
    </row>
    <row r="10" spans="4:16" ht="12.75" customHeight="1">
      <c r="D10" s="120"/>
      <c r="E10" s="260" t="s">
        <v>208</v>
      </c>
      <c r="F10" s="277"/>
      <c r="G10" s="261"/>
      <c r="H10" s="120"/>
      <c r="I10" s="120"/>
      <c r="J10" s="153" t="s">
        <v>209</v>
      </c>
      <c r="K10" s="154" t="s">
        <v>210</v>
      </c>
      <c r="L10" s="154"/>
      <c r="M10" s="154"/>
      <c r="N10" s="154"/>
      <c r="O10" s="155"/>
      <c r="P10" s="156"/>
    </row>
    <row r="11" spans="4:19" ht="12.75" customHeight="1">
      <c r="D11" s="120"/>
      <c r="E11" s="262"/>
      <c r="F11" s="278"/>
      <c r="G11" s="263"/>
      <c r="H11" s="120"/>
      <c r="I11" s="120"/>
      <c r="J11" s="153" t="s">
        <v>149</v>
      </c>
      <c r="K11" s="154" t="s">
        <v>150</v>
      </c>
      <c r="L11" s="154"/>
      <c r="M11" s="154"/>
      <c r="N11" s="154"/>
      <c r="O11" s="155"/>
      <c r="P11" s="156"/>
      <c r="S11" s="120"/>
    </row>
    <row r="12" spans="1:19" ht="14.25" customHeight="1">
      <c r="A12" s="116" t="s">
        <v>95</v>
      </c>
      <c r="B12" s="157" t="s">
        <v>211</v>
      </c>
      <c r="C12" s="158">
        <f>'[1]3-fiche envoi IRSTEA'!O23</f>
        <v>5.5</v>
      </c>
      <c r="D12" s="120"/>
      <c r="E12" s="262"/>
      <c r="F12" s="278"/>
      <c r="G12" s="263"/>
      <c r="H12" s="120"/>
      <c r="I12" s="120"/>
      <c r="J12" s="153" t="s">
        <v>153</v>
      </c>
      <c r="K12" s="154" t="s">
        <v>154</v>
      </c>
      <c r="L12" s="154"/>
      <c r="M12" s="154"/>
      <c r="N12" s="154"/>
      <c r="O12" s="155"/>
      <c r="P12" s="156"/>
      <c r="S12" s="120"/>
    </row>
    <row r="13" spans="1:19" ht="14.25" customHeight="1">
      <c r="A13" s="159" t="s">
        <v>95</v>
      </c>
      <c r="B13" s="160" t="s">
        <v>212</v>
      </c>
      <c r="C13" s="161">
        <v>99</v>
      </c>
      <c r="D13" s="120"/>
      <c r="E13" s="262"/>
      <c r="F13" s="278"/>
      <c r="G13" s="263"/>
      <c r="H13" s="120"/>
      <c r="I13" s="120"/>
      <c r="J13" s="153" t="s">
        <v>157</v>
      </c>
      <c r="K13" s="154" t="s">
        <v>158</v>
      </c>
      <c r="L13" s="154"/>
      <c r="M13" s="154"/>
      <c r="N13" s="154"/>
      <c r="O13" s="155"/>
      <c r="P13" s="156"/>
      <c r="Q13" s="120"/>
      <c r="R13" s="120"/>
      <c r="S13" s="110"/>
    </row>
    <row r="14" spans="1:19" ht="14.25" customHeight="1">
      <c r="A14" s="159" t="s">
        <v>95</v>
      </c>
      <c r="B14" s="160" t="s">
        <v>213</v>
      </c>
      <c r="C14" s="161">
        <f>'[1]3-fiche envoi IRSTEA'!E39</f>
        <v>5.4</v>
      </c>
      <c r="D14" s="120"/>
      <c r="E14" s="264"/>
      <c r="F14" s="279"/>
      <c r="G14" s="265"/>
      <c r="H14" s="120"/>
      <c r="I14" s="120"/>
      <c r="J14" s="153" t="s">
        <v>161</v>
      </c>
      <c r="K14" s="154" t="s">
        <v>162</v>
      </c>
      <c r="L14" s="154"/>
      <c r="M14" s="154"/>
      <c r="N14" s="154"/>
      <c r="O14" s="155"/>
      <c r="P14" s="156"/>
      <c r="Q14" s="120"/>
      <c r="R14" s="120"/>
      <c r="S14" s="110"/>
    </row>
    <row r="15" spans="1:19" ht="14.25" customHeight="1">
      <c r="A15" s="162"/>
      <c r="B15" s="160" t="s">
        <v>214</v>
      </c>
      <c r="C15" s="163">
        <f>C13*C14</f>
        <v>534.6</v>
      </c>
      <c r="D15" s="120"/>
      <c r="E15" s="164"/>
      <c r="F15" s="164"/>
      <c r="G15" s="164"/>
      <c r="H15" s="120"/>
      <c r="I15" s="120"/>
      <c r="J15" s="165" t="s">
        <v>165</v>
      </c>
      <c r="K15" s="166" t="s">
        <v>166</v>
      </c>
      <c r="L15" s="167"/>
      <c r="M15" s="167"/>
      <c r="N15" s="166"/>
      <c r="O15" s="168"/>
      <c r="P15" s="169"/>
      <c r="Q15" s="125"/>
      <c r="R15" s="110"/>
      <c r="S15" s="125"/>
    </row>
    <row r="16" spans="1:19" ht="11.25" customHeight="1">
      <c r="A16" s="170"/>
      <c r="B16" s="171" t="s">
        <v>215</v>
      </c>
      <c r="C16" s="172">
        <f>C15*0.05</f>
        <v>26.730000000000004</v>
      </c>
      <c r="D16" s="120"/>
      <c r="E16" s="120"/>
      <c r="F16" s="120"/>
      <c r="G16" s="120"/>
      <c r="H16" s="120"/>
      <c r="I16" s="120"/>
      <c r="J16" s="110"/>
      <c r="K16" s="110"/>
      <c r="L16" s="110"/>
      <c r="M16" s="110"/>
      <c r="N16" s="173"/>
      <c r="O16" s="110"/>
      <c r="P16" s="125"/>
      <c r="Q16" s="125"/>
      <c r="R16" s="110"/>
      <c r="S16" s="174"/>
    </row>
    <row r="17" spans="1:19" ht="14.2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75"/>
      <c r="K17" s="176" t="s">
        <v>95</v>
      </c>
      <c r="L17" s="176" t="s">
        <v>95</v>
      </c>
      <c r="M17" s="176" t="s">
        <v>95</v>
      </c>
      <c r="N17" s="177" t="s">
        <v>125</v>
      </c>
      <c r="O17" s="177" t="s">
        <v>125</v>
      </c>
      <c r="P17" s="177" t="s">
        <v>125</v>
      </c>
      <c r="Q17" s="177" t="s">
        <v>125</v>
      </c>
      <c r="R17" s="177" t="s">
        <v>125</v>
      </c>
      <c r="S17" s="110"/>
    </row>
    <row r="18" spans="1:19" ht="22.5">
      <c r="A18" s="120"/>
      <c r="B18" s="120"/>
      <c r="C18" s="120"/>
      <c r="D18" s="120"/>
      <c r="E18" s="120"/>
      <c r="F18" s="120"/>
      <c r="G18" s="120"/>
      <c r="H18" s="120"/>
      <c r="I18" s="120"/>
      <c r="J18" s="178" t="s">
        <v>216</v>
      </c>
      <c r="K18" s="179" t="s">
        <v>126</v>
      </c>
      <c r="L18" s="180" t="s">
        <v>144</v>
      </c>
      <c r="M18" s="180" t="s">
        <v>209</v>
      </c>
      <c r="N18" s="180" t="s">
        <v>149</v>
      </c>
      <c r="O18" s="180" t="s">
        <v>153</v>
      </c>
      <c r="P18" s="180" t="s">
        <v>157</v>
      </c>
      <c r="Q18" s="180" t="s">
        <v>161</v>
      </c>
      <c r="R18" s="181" t="s">
        <v>165</v>
      </c>
      <c r="S18" s="110"/>
    </row>
    <row r="19" spans="1:19" ht="14.2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82" t="s">
        <v>169</v>
      </c>
      <c r="K19" s="183" t="str">
        <f>'[1]3-fiche envoi IRSTEA'!D66</f>
        <v>S1</v>
      </c>
      <c r="L19" s="184" t="str">
        <f>'[1]3-fiche envoi IRSTEA'!E66</f>
        <v>N5</v>
      </c>
      <c r="M19" s="184" t="str">
        <f>'[1]3-fiche envoi IRSTEA'!F66</f>
        <v>PhA</v>
      </c>
      <c r="N19" s="185">
        <f>'[1]3-fiche envoi IRSTEA'!G66</f>
        <v>15</v>
      </c>
      <c r="O19" s="185">
        <f>'[1]3-fiche envoi IRSTEA'!H66</f>
        <v>0</v>
      </c>
      <c r="P19" s="185" t="str">
        <f>'[1]3-fiche envoi IRSTEA'!I66</f>
        <v>Stable</v>
      </c>
      <c r="Q19" s="186"/>
      <c r="R19" s="187"/>
      <c r="S19" s="110"/>
    </row>
    <row r="20" spans="1:19" ht="14.2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88" t="s">
        <v>170</v>
      </c>
      <c r="K20" s="189" t="str">
        <f>'[1]3-fiche envoi IRSTEA'!D67</f>
        <v>S3</v>
      </c>
      <c r="L20" s="190" t="str">
        <f>'[1]3-fiche envoi IRSTEA'!E67</f>
        <v>N1</v>
      </c>
      <c r="M20" s="190" t="str">
        <f>'[1]3-fiche envoi IRSTEA'!F67</f>
        <v>PhA</v>
      </c>
      <c r="N20" s="191">
        <f>'[1]3-fiche envoi IRSTEA'!G67</f>
        <v>20</v>
      </c>
      <c r="O20" s="191">
        <f>'[1]3-fiche envoi IRSTEA'!H67</f>
        <v>0</v>
      </c>
      <c r="P20" s="191" t="str">
        <f>'[1]3-fiche envoi IRSTEA'!I67</f>
        <v>Stable</v>
      </c>
      <c r="Q20" s="192"/>
      <c r="R20" s="193"/>
      <c r="S20" s="110"/>
    </row>
    <row r="21" spans="1:19" ht="14.2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88" t="s">
        <v>171</v>
      </c>
      <c r="K21" s="189" t="str">
        <f>'[1]3-fiche envoi IRSTEA'!D68</f>
        <v>S28</v>
      </c>
      <c r="L21" s="190" t="str">
        <f>'[1]3-fiche envoi IRSTEA'!E68</f>
        <v>N3</v>
      </c>
      <c r="M21" s="190" t="str">
        <f>'[1]3-fiche envoi IRSTEA'!F68</f>
        <v>PhA</v>
      </c>
      <c r="N21" s="191">
        <f>'[1]3-fiche envoi IRSTEA'!G68</f>
        <v>10</v>
      </c>
      <c r="O21" s="191">
        <f>'[1]3-fiche envoi IRSTEA'!H68</f>
        <v>0</v>
      </c>
      <c r="P21" s="191" t="str">
        <f>'[1]3-fiche envoi IRSTEA'!I68</f>
        <v>Stable</v>
      </c>
      <c r="Q21" s="192"/>
      <c r="R21" s="193"/>
      <c r="S21" s="110"/>
    </row>
    <row r="22" spans="1:19" ht="14.25" customHeight="1">
      <c r="A22" s="138" t="s">
        <v>15</v>
      </c>
      <c r="B22" s="154"/>
      <c r="C22" s="154"/>
      <c r="D22" s="112"/>
      <c r="E22" s="112"/>
      <c r="F22" s="194"/>
      <c r="G22" s="194"/>
      <c r="H22" s="194"/>
      <c r="J22" s="188" t="s">
        <v>172</v>
      </c>
      <c r="K22" s="189" t="str">
        <f>'[1]3-fiche envoi IRSTEA'!D69</f>
        <v>S9</v>
      </c>
      <c r="L22" s="190" t="str">
        <f>'[1]3-fiche envoi IRSTEA'!E69</f>
        <v>N3</v>
      </c>
      <c r="M22" s="190" t="str">
        <f>'[1]3-fiche envoi IRSTEA'!F69</f>
        <v>PhA</v>
      </c>
      <c r="N22" s="191">
        <f>'[1]3-fiche envoi IRSTEA'!G69</f>
        <v>20</v>
      </c>
      <c r="O22" s="191">
        <f>'[1]3-fiche envoi IRSTEA'!H69</f>
        <v>0</v>
      </c>
      <c r="P22" s="191" t="str">
        <f>'[1]3-fiche envoi IRSTEA'!I69</f>
        <v>Stable</v>
      </c>
      <c r="Q22" s="192"/>
      <c r="R22" s="193"/>
      <c r="S22" s="110"/>
    </row>
    <row r="23" spans="1:19" ht="14.25" customHeight="1">
      <c r="A23" s="280" t="s">
        <v>32</v>
      </c>
      <c r="B23" s="281"/>
      <c r="C23" s="149" t="s">
        <v>217</v>
      </c>
      <c r="D23" s="149"/>
      <c r="E23" s="149"/>
      <c r="F23" s="195"/>
      <c r="J23" s="188" t="s">
        <v>173</v>
      </c>
      <c r="K23" s="189" t="str">
        <f>'[1]3-fiche envoi IRSTEA'!D70</f>
        <v>S24</v>
      </c>
      <c r="L23" s="190" t="str">
        <f>'[1]3-fiche envoi IRSTEA'!E70</f>
        <v>N5</v>
      </c>
      <c r="M23" s="190" t="str">
        <f>'[1]3-fiche envoi IRSTEA'!F70</f>
        <v>PhB</v>
      </c>
      <c r="N23" s="191">
        <f>'[1]3-fiche envoi IRSTEA'!G70</f>
        <v>25</v>
      </c>
      <c r="O23" s="191">
        <f>'[1]3-fiche envoi IRSTEA'!H70</f>
        <v>1</v>
      </c>
      <c r="P23" s="191" t="str">
        <f>'[1]3-fiche envoi IRSTEA'!I70</f>
        <v>Stable</v>
      </c>
      <c r="Q23" s="192"/>
      <c r="R23" s="193"/>
      <c r="S23" s="110"/>
    </row>
    <row r="24" spans="1:19" ht="14.25" customHeight="1">
      <c r="A24" s="282" t="s">
        <v>39</v>
      </c>
      <c r="B24" s="283"/>
      <c r="C24" s="154" t="s">
        <v>40</v>
      </c>
      <c r="D24" s="154"/>
      <c r="E24" s="154"/>
      <c r="F24" s="197"/>
      <c r="J24" s="188" t="s">
        <v>174</v>
      </c>
      <c r="K24" s="189" t="str">
        <f>'[1]3-fiche envoi IRSTEA'!D71</f>
        <v>S24</v>
      </c>
      <c r="L24" s="190" t="str">
        <f>'[1]3-fiche envoi IRSTEA'!E71</f>
        <v>N3</v>
      </c>
      <c r="M24" s="190" t="str">
        <f>'[1]3-fiche envoi IRSTEA'!F71</f>
        <v>PhB</v>
      </c>
      <c r="N24" s="191">
        <f>'[1]3-fiche envoi IRSTEA'!G71</f>
        <v>15</v>
      </c>
      <c r="O24" s="191">
        <f>'[1]3-fiche envoi IRSTEA'!H71</f>
        <v>1</v>
      </c>
      <c r="P24" s="191" t="str">
        <f>'[1]3-fiche envoi IRSTEA'!I71</f>
        <v>Stable</v>
      </c>
      <c r="Q24" s="192"/>
      <c r="R24" s="193"/>
      <c r="S24" s="110"/>
    </row>
    <row r="25" spans="1:19" ht="14.25" customHeight="1">
      <c r="A25" s="282" t="s">
        <v>44</v>
      </c>
      <c r="B25" s="283"/>
      <c r="C25" s="154" t="s">
        <v>218</v>
      </c>
      <c r="D25" s="154"/>
      <c r="E25" s="154"/>
      <c r="F25" s="197"/>
      <c r="J25" s="188" t="s">
        <v>175</v>
      </c>
      <c r="K25" s="189" t="str">
        <f>'[1]3-fiche envoi IRSTEA'!D72</f>
        <v>S29</v>
      </c>
      <c r="L25" s="190" t="str">
        <f>'[1]3-fiche envoi IRSTEA'!E72</f>
        <v>N5</v>
      </c>
      <c r="M25" s="190" t="str">
        <f>'[1]3-fiche envoi IRSTEA'!F72</f>
        <v>PhB</v>
      </c>
      <c r="N25" s="191">
        <f>'[1]3-fiche envoi IRSTEA'!G72</f>
        <v>20</v>
      </c>
      <c r="O25" s="191">
        <f>'[1]3-fiche envoi IRSTEA'!H72</f>
        <v>0</v>
      </c>
      <c r="P25" s="191" t="str">
        <f>'[1]3-fiche envoi IRSTEA'!I72</f>
        <v>Stable</v>
      </c>
      <c r="Q25" s="192"/>
      <c r="R25" s="193"/>
      <c r="S25" s="110"/>
    </row>
    <row r="26" spans="1:19" ht="14.25" customHeight="1">
      <c r="A26" s="282" t="s">
        <v>114</v>
      </c>
      <c r="B26" s="283"/>
      <c r="C26" s="154" t="s">
        <v>219</v>
      </c>
      <c r="D26" s="154"/>
      <c r="E26" s="154"/>
      <c r="F26" s="197"/>
      <c r="J26" s="188" t="s">
        <v>176</v>
      </c>
      <c r="K26" s="189" t="str">
        <f>'[1]3-fiche envoi IRSTEA'!D73</f>
        <v>S29</v>
      </c>
      <c r="L26" s="190" t="str">
        <f>'[1]3-fiche envoi IRSTEA'!E73</f>
        <v>N3</v>
      </c>
      <c r="M26" s="190" t="str">
        <f>'[1]3-fiche envoi IRSTEA'!F73</f>
        <v>PhB</v>
      </c>
      <c r="N26" s="191">
        <f>'[1]3-fiche envoi IRSTEA'!G73</f>
        <v>15</v>
      </c>
      <c r="O26" s="191">
        <f>'[1]3-fiche envoi IRSTEA'!H73</f>
        <v>0</v>
      </c>
      <c r="P26" s="191" t="str">
        <f>'[1]3-fiche envoi IRSTEA'!I73</f>
        <v>Stable</v>
      </c>
      <c r="Q26" s="192"/>
      <c r="R26" s="193"/>
      <c r="S26" s="110"/>
    </row>
    <row r="27" spans="1:19" ht="14.25" customHeight="1">
      <c r="A27" s="282" t="s">
        <v>99</v>
      </c>
      <c r="B27" s="283"/>
      <c r="C27" s="138" t="s">
        <v>220</v>
      </c>
      <c r="D27" s="138"/>
      <c r="E27" s="138"/>
      <c r="F27" s="197"/>
      <c r="J27" s="188" t="s">
        <v>177</v>
      </c>
      <c r="K27" s="189" t="str">
        <f>'[1]3-fiche envoi IRSTEA'!D74</f>
        <v>S24</v>
      </c>
      <c r="L27" s="190" t="str">
        <f>'[1]3-fiche envoi IRSTEA'!E74</f>
        <v>N6</v>
      </c>
      <c r="M27" s="190" t="str">
        <f>'[1]3-fiche envoi IRSTEA'!F74</f>
        <v>PhC</v>
      </c>
      <c r="N27" s="191">
        <f>'[1]3-fiche envoi IRSTEA'!G74</f>
        <v>20</v>
      </c>
      <c r="O27" s="191">
        <f>'[1]3-fiche envoi IRSTEA'!H74</f>
        <v>1</v>
      </c>
      <c r="P27" s="191" t="str">
        <f>'[1]3-fiche envoi IRSTEA'!I74</f>
        <v>Stable</v>
      </c>
      <c r="Q27" s="192"/>
      <c r="R27" s="193"/>
      <c r="S27" s="110"/>
    </row>
    <row r="28" spans="1:19" ht="14.25" customHeight="1">
      <c r="A28" s="282" t="s">
        <v>100</v>
      </c>
      <c r="B28" s="283"/>
      <c r="C28" s="138" t="s">
        <v>221</v>
      </c>
      <c r="D28" s="138"/>
      <c r="E28" s="138"/>
      <c r="F28" s="197"/>
      <c r="J28" s="188" t="s">
        <v>178</v>
      </c>
      <c r="K28" s="189" t="str">
        <f>'[1]3-fiche envoi IRSTEA'!D75</f>
        <v>S24</v>
      </c>
      <c r="L28" s="190" t="str">
        <f>'[1]3-fiche envoi IRSTEA'!E75</f>
        <v>N1</v>
      </c>
      <c r="M28" s="190" t="str">
        <f>'[1]3-fiche envoi IRSTEA'!F75</f>
        <v>PhC</v>
      </c>
      <c r="N28" s="191">
        <f>'[1]3-fiche envoi IRSTEA'!G75</f>
        <v>15</v>
      </c>
      <c r="O28" s="191">
        <f>'[1]3-fiche envoi IRSTEA'!H75</f>
        <v>1</v>
      </c>
      <c r="P28" s="191" t="str">
        <f>'[1]3-fiche envoi IRSTEA'!I75</f>
        <v>Stable</v>
      </c>
      <c r="Q28" s="192"/>
      <c r="R28" s="193"/>
      <c r="S28" s="110"/>
    </row>
    <row r="29" spans="1:18" ht="14.25" customHeight="1">
      <c r="A29" s="282" t="s">
        <v>101</v>
      </c>
      <c r="B29" s="283"/>
      <c r="C29" s="138" t="s">
        <v>222</v>
      </c>
      <c r="D29" s="138"/>
      <c r="E29" s="138"/>
      <c r="F29" s="197"/>
      <c r="J29" s="188" t="s">
        <v>179</v>
      </c>
      <c r="K29" s="189" t="str">
        <f>'[1]3-fiche envoi IRSTEA'!D76</f>
        <v>S24</v>
      </c>
      <c r="L29" s="190" t="str">
        <f>'[1]3-fiche envoi IRSTEA'!E76</f>
        <v>N5</v>
      </c>
      <c r="M29" s="190" t="str">
        <f>'[1]3-fiche envoi IRSTEA'!F76</f>
        <v>PhC</v>
      </c>
      <c r="N29" s="191">
        <f>'[1]3-fiche envoi IRSTEA'!G76</f>
        <v>25</v>
      </c>
      <c r="O29" s="191">
        <f>'[1]3-fiche envoi IRSTEA'!H76</f>
        <v>1</v>
      </c>
      <c r="P29" s="191" t="str">
        <f>'[1]3-fiche envoi IRSTEA'!I76</f>
        <v>Stable</v>
      </c>
      <c r="Q29" s="192"/>
      <c r="R29" s="193"/>
    </row>
    <row r="30" spans="1:18" ht="14.25" customHeight="1">
      <c r="A30" s="282" t="s">
        <v>102</v>
      </c>
      <c r="B30" s="283"/>
      <c r="C30" s="138" t="s">
        <v>223</v>
      </c>
      <c r="D30" s="138"/>
      <c r="E30" s="138"/>
      <c r="F30" s="197"/>
      <c r="J30" s="198" t="s">
        <v>180</v>
      </c>
      <c r="K30" s="199" t="str">
        <f>'[1]3-fiche envoi IRSTEA'!D77</f>
        <v>S29</v>
      </c>
      <c r="L30" s="200" t="str">
        <f>'[1]3-fiche envoi IRSTEA'!E77</f>
        <v>N6</v>
      </c>
      <c r="M30" s="200" t="str">
        <f>'[1]3-fiche envoi IRSTEA'!F77</f>
        <v>PhC</v>
      </c>
      <c r="N30" s="201">
        <f>'[1]3-fiche envoi IRSTEA'!G77</f>
        <v>25</v>
      </c>
      <c r="O30" s="201">
        <f>'[1]3-fiche envoi IRSTEA'!H77</f>
        <v>0</v>
      </c>
      <c r="P30" s="201" t="str">
        <f>'[1]3-fiche envoi IRSTEA'!I77</f>
        <v>Stable</v>
      </c>
      <c r="Q30" s="202"/>
      <c r="R30" s="203"/>
    </row>
    <row r="31" spans="1:6" ht="14.25" customHeight="1">
      <c r="A31" s="282" t="s">
        <v>211</v>
      </c>
      <c r="B31" s="283"/>
      <c r="C31" s="138" t="s">
        <v>224</v>
      </c>
      <c r="D31" s="138"/>
      <c r="E31" s="142"/>
      <c r="F31" s="197"/>
    </row>
    <row r="32" spans="1:14" ht="14.25" customHeight="1">
      <c r="A32" s="282" t="s">
        <v>212</v>
      </c>
      <c r="B32" s="283"/>
      <c r="C32" s="138" t="s">
        <v>225</v>
      </c>
      <c r="D32" s="138"/>
      <c r="E32" s="154"/>
      <c r="F32" s="197"/>
      <c r="L32" s="138" t="s">
        <v>15</v>
      </c>
      <c r="M32" s="110"/>
      <c r="N32" s="113"/>
    </row>
    <row r="33" spans="1:15" ht="14.25" customHeight="1">
      <c r="A33" s="153" t="s">
        <v>213</v>
      </c>
      <c r="B33" s="196"/>
      <c r="C33" s="138" t="s">
        <v>226</v>
      </c>
      <c r="D33" s="154"/>
      <c r="E33" s="154"/>
      <c r="F33" s="197"/>
      <c r="L33" s="284" t="s">
        <v>147</v>
      </c>
      <c r="M33" s="285"/>
      <c r="N33" s="204" t="s">
        <v>127</v>
      </c>
      <c r="O33" s="204" t="s">
        <v>148</v>
      </c>
    </row>
    <row r="34" spans="1:15" ht="14.25" customHeight="1">
      <c r="A34" s="153" t="s">
        <v>214</v>
      </c>
      <c r="B34" s="196"/>
      <c r="C34" s="138" t="s">
        <v>227</v>
      </c>
      <c r="D34" s="154"/>
      <c r="E34" s="154"/>
      <c r="F34" s="197"/>
      <c r="L34" s="205" t="s">
        <v>151</v>
      </c>
      <c r="M34" s="206"/>
      <c r="N34" s="207" t="s">
        <v>37</v>
      </c>
      <c r="O34" s="207" t="s">
        <v>152</v>
      </c>
    </row>
    <row r="35" spans="1:15" ht="14.25" customHeight="1">
      <c r="A35" s="153" t="s">
        <v>215</v>
      </c>
      <c r="B35" s="196"/>
      <c r="C35" s="154" t="s">
        <v>228</v>
      </c>
      <c r="D35" s="154"/>
      <c r="E35" s="154"/>
      <c r="F35" s="197"/>
      <c r="L35" s="208" t="s">
        <v>155</v>
      </c>
      <c r="M35" s="209"/>
      <c r="N35" s="210" t="s">
        <v>12</v>
      </c>
      <c r="O35" s="210" t="s">
        <v>156</v>
      </c>
    </row>
    <row r="36" spans="1:15" ht="14.25" customHeight="1">
      <c r="A36" s="153" t="s">
        <v>229</v>
      </c>
      <c r="B36" s="196"/>
      <c r="C36" s="154" t="s">
        <v>230</v>
      </c>
      <c r="D36" s="154"/>
      <c r="E36" s="154"/>
      <c r="F36" s="197"/>
      <c r="L36" s="208" t="s">
        <v>159</v>
      </c>
      <c r="M36" s="209"/>
      <c r="N36" s="210" t="s">
        <v>20</v>
      </c>
      <c r="O36" s="210" t="s">
        <v>160</v>
      </c>
    </row>
    <row r="37" spans="1:15" ht="14.25" customHeight="1">
      <c r="A37" s="165" t="s">
        <v>231</v>
      </c>
      <c r="B37" s="211"/>
      <c r="C37" s="166" t="s">
        <v>232</v>
      </c>
      <c r="D37" s="168"/>
      <c r="E37" s="168"/>
      <c r="F37" s="212"/>
      <c r="L37" s="213" t="s">
        <v>163</v>
      </c>
      <c r="M37" s="214"/>
      <c r="N37" s="215" t="s">
        <v>29</v>
      </c>
      <c r="O37" s="215" t="s">
        <v>164</v>
      </c>
    </row>
    <row r="38" ht="14.25" customHeight="1"/>
    <row r="39" ht="14.25" customHeight="1"/>
    <row r="40" ht="14.25" customHeight="1" thickBot="1"/>
    <row r="41" spans="1:17" ht="14.25" customHeight="1" thickBot="1">
      <c r="A41" s="272" t="s">
        <v>204</v>
      </c>
      <c r="B41" s="273"/>
      <c r="C41" s="108"/>
      <c r="D41" s="108"/>
      <c r="E41" s="108"/>
      <c r="F41" s="108"/>
      <c r="G41" s="109" t="s">
        <v>233</v>
      </c>
      <c r="H41" s="272" t="s">
        <v>204</v>
      </c>
      <c r="I41" s="273"/>
      <c r="J41" s="108"/>
      <c r="K41" s="108"/>
      <c r="L41" s="108"/>
      <c r="M41" s="108"/>
      <c r="Q41" s="109" t="s">
        <v>234</v>
      </c>
    </row>
    <row r="42" spans="1:15" ht="14.25" customHeight="1">
      <c r="A42" s="216"/>
      <c r="B42" s="216"/>
      <c r="C42" s="108"/>
      <c r="D42" s="108"/>
      <c r="E42" s="108"/>
      <c r="F42" s="108"/>
      <c r="G42" s="109"/>
      <c r="I42" s="216"/>
      <c r="J42" s="216"/>
      <c r="K42" s="108"/>
      <c r="L42" s="108"/>
      <c r="M42" s="108"/>
      <c r="N42" s="108"/>
      <c r="O42" s="109"/>
    </row>
    <row r="43" spans="1:15" ht="14.25" customHeight="1">
      <c r="A43" s="216"/>
      <c r="B43" s="216"/>
      <c r="C43" s="108"/>
      <c r="D43" s="108"/>
      <c r="E43" s="108"/>
      <c r="F43" s="108"/>
      <c r="G43" s="109"/>
      <c r="I43" s="216"/>
      <c r="J43" s="216"/>
      <c r="K43" s="108"/>
      <c r="L43" s="108"/>
      <c r="M43" s="108"/>
      <c r="N43" s="108"/>
      <c r="O43" s="109"/>
    </row>
    <row r="44" spans="4:6" ht="13.5" customHeight="1" thickBot="1">
      <c r="D44" s="120"/>
      <c r="E44" s="120"/>
      <c r="F44" s="120"/>
    </row>
    <row r="45" spans="8:16" ht="12" customHeight="1" thickBot="1">
      <c r="H45" s="286" t="s">
        <v>235</v>
      </c>
      <c r="I45" s="287"/>
      <c r="J45" s="287"/>
      <c r="K45" s="288"/>
      <c r="L45" s="288"/>
      <c r="M45" s="288"/>
      <c r="N45" s="288"/>
      <c r="O45" s="288"/>
      <c r="P45" s="289"/>
    </row>
    <row r="46" spans="8:16" ht="12" thickBot="1">
      <c r="H46" s="217" t="s">
        <v>127</v>
      </c>
      <c r="I46" s="290" t="s">
        <v>29</v>
      </c>
      <c r="J46" s="291"/>
      <c r="K46" s="292" t="s">
        <v>20</v>
      </c>
      <c r="L46" s="293"/>
      <c r="M46" s="294" t="s">
        <v>12</v>
      </c>
      <c r="N46" s="295"/>
      <c r="O46" s="296" t="s">
        <v>37</v>
      </c>
      <c r="P46" s="293"/>
    </row>
    <row r="47" spans="1:16" ht="12.75" customHeight="1">
      <c r="A47" s="297" t="s">
        <v>236</v>
      </c>
      <c r="B47" s="298"/>
      <c r="C47" s="298"/>
      <c r="D47" s="298"/>
      <c r="E47" s="298"/>
      <c r="F47" s="298"/>
      <c r="G47" s="299"/>
      <c r="H47" s="303" t="s">
        <v>237</v>
      </c>
      <c r="I47" s="305" t="s">
        <v>238</v>
      </c>
      <c r="J47" s="306"/>
      <c r="K47" s="307" t="s">
        <v>239</v>
      </c>
      <c r="L47" s="308"/>
      <c r="M47" s="309" t="s">
        <v>240</v>
      </c>
      <c r="N47" s="308"/>
      <c r="O47" s="309" t="s">
        <v>241</v>
      </c>
      <c r="P47" s="308"/>
    </row>
    <row r="48" spans="1:16" ht="13.5" customHeight="1" thickBot="1">
      <c r="A48" s="300"/>
      <c r="B48" s="301"/>
      <c r="C48" s="301"/>
      <c r="D48" s="301"/>
      <c r="E48" s="301"/>
      <c r="F48" s="301"/>
      <c r="G48" s="302"/>
      <c r="H48" s="304"/>
      <c r="I48" s="310" t="s">
        <v>164</v>
      </c>
      <c r="J48" s="311"/>
      <c r="K48" s="312" t="s">
        <v>160</v>
      </c>
      <c r="L48" s="313"/>
      <c r="M48" s="314" t="s">
        <v>156</v>
      </c>
      <c r="N48" s="313"/>
      <c r="O48" s="314" t="s">
        <v>152</v>
      </c>
      <c r="P48" s="313"/>
    </row>
    <row r="49" spans="1:17" s="219" customFormat="1" ht="13.5" customHeight="1">
      <c r="A49" s="315" t="s">
        <v>242</v>
      </c>
      <c r="B49" s="317" t="s">
        <v>243</v>
      </c>
      <c r="C49" s="319" t="s">
        <v>127</v>
      </c>
      <c r="D49" s="321" t="s">
        <v>244</v>
      </c>
      <c r="E49" s="323" t="s">
        <v>245</v>
      </c>
      <c r="F49" s="323" t="s">
        <v>246</v>
      </c>
      <c r="G49" s="323" t="s">
        <v>247</v>
      </c>
      <c r="H49" s="218"/>
      <c r="I49" s="325" t="s">
        <v>248</v>
      </c>
      <c r="J49" s="325" t="s">
        <v>249</v>
      </c>
      <c r="K49" s="327" t="s">
        <v>248</v>
      </c>
      <c r="L49" s="328" t="s">
        <v>249</v>
      </c>
      <c r="M49" s="327" t="s">
        <v>248</v>
      </c>
      <c r="N49" s="328" t="s">
        <v>249</v>
      </c>
      <c r="O49" s="327" t="s">
        <v>248</v>
      </c>
      <c r="P49" s="328" t="s">
        <v>249</v>
      </c>
      <c r="Q49" s="329" t="s">
        <v>250</v>
      </c>
    </row>
    <row r="50" spans="1:17" s="219" customFormat="1" ht="13.5" customHeight="1" thickBot="1">
      <c r="A50" s="316"/>
      <c r="B50" s="318"/>
      <c r="C50" s="320"/>
      <c r="D50" s="322"/>
      <c r="E50" s="324"/>
      <c r="F50" s="324"/>
      <c r="G50" s="324"/>
      <c r="H50" s="220"/>
      <c r="I50" s="326"/>
      <c r="J50" s="326"/>
      <c r="K50" s="314"/>
      <c r="L50" s="313"/>
      <c r="M50" s="314"/>
      <c r="N50" s="313"/>
      <c r="O50" s="314"/>
      <c r="P50" s="313"/>
      <c r="Q50" s="330"/>
    </row>
    <row r="51" spans="1:17" ht="11.25">
      <c r="A51" s="221" t="s">
        <v>251</v>
      </c>
      <c r="B51" s="222" t="s">
        <v>251</v>
      </c>
      <c r="C51" s="223" t="s">
        <v>11</v>
      </c>
      <c r="D51" s="223">
        <v>11</v>
      </c>
      <c r="E51" s="224">
        <f>'[1]3-fiche envoi IRSTEA'!H39</f>
        <v>1</v>
      </c>
      <c r="F51" s="225" t="str">
        <f>'[1]3-fiche envoi IRSTEA'!I39</f>
        <v>M</v>
      </c>
      <c r="G51" s="226"/>
      <c r="H51" s="220"/>
      <c r="I51" s="227"/>
      <c r="J51" s="227" t="s">
        <v>252</v>
      </c>
      <c r="K51" s="228">
        <v>1</v>
      </c>
      <c r="L51" s="229" t="s">
        <v>253</v>
      </c>
      <c r="M51" s="228"/>
      <c r="N51" s="229" t="s">
        <v>254</v>
      </c>
      <c r="O51" s="228"/>
      <c r="P51" s="230" t="s">
        <v>255</v>
      </c>
      <c r="Q51" s="231">
        <f>SUM('[1]1-Fiche Terrain'!I47:K47)</f>
        <v>1</v>
      </c>
    </row>
    <row r="52" spans="1:17" ht="11.25">
      <c r="A52" s="232" t="s">
        <v>256</v>
      </c>
      <c r="B52" s="233" t="s">
        <v>257</v>
      </c>
      <c r="C52" s="234" t="s">
        <v>19</v>
      </c>
      <c r="D52" s="234">
        <v>10</v>
      </c>
      <c r="E52" s="235">
        <f>'[1]3-fiche envoi IRSTEA'!H40</f>
        <v>0</v>
      </c>
      <c r="F52" s="231">
        <f>'[1]3-fiche envoi IRSTEA'!I40</f>
      </c>
      <c r="G52" s="236"/>
      <c r="H52" s="220"/>
      <c r="I52" s="237"/>
      <c r="J52" s="237"/>
      <c r="K52" s="238"/>
      <c r="L52" s="239"/>
      <c r="M52" s="238"/>
      <c r="N52" s="239"/>
      <c r="O52" s="238"/>
      <c r="P52" s="240"/>
      <c r="Q52" s="231">
        <f>SUM('[1]1-Fiche Terrain'!I48:K48)</f>
        <v>0</v>
      </c>
    </row>
    <row r="53" spans="1:17" ht="22.5">
      <c r="A53" s="232" t="s">
        <v>258</v>
      </c>
      <c r="B53" s="233" t="s">
        <v>259</v>
      </c>
      <c r="C53" s="234" t="s">
        <v>28</v>
      </c>
      <c r="D53" s="234">
        <v>9</v>
      </c>
      <c r="E53" s="235">
        <f>'[1]3-fiche envoi IRSTEA'!H41</f>
        <v>1</v>
      </c>
      <c r="F53" s="231" t="str">
        <f>'[1]3-fiche envoi IRSTEA'!I41</f>
        <v>M</v>
      </c>
      <c r="G53" s="236"/>
      <c r="H53" s="220"/>
      <c r="I53" s="237"/>
      <c r="J53" s="237"/>
      <c r="K53" s="238"/>
      <c r="L53" s="239"/>
      <c r="M53" s="238"/>
      <c r="N53" s="239"/>
      <c r="O53" s="238">
        <v>2</v>
      </c>
      <c r="P53" s="240" t="s">
        <v>255</v>
      </c>
      <c r="Q53" s="231">
        <f>SUM('[1]1-Fiche Terrain'!I49:K49)</f>
        <v>1</v>
      </c>
    </row>
    <row r="54" spans="1:17" ht="22.5">
      <c r="A54" s="232" t="s">
        <v>260</v>
      </c>
      <c r="B54" s="233" t="s">
        <v>261</v>
      </c>
      <c r="C54" s="241" t="s">
        <v>36</v>
      </c>
      <c r="D54" s="234">
        <v>8</v>
      </c>
      <c r="E54" s="235">
        <f>'[1]3-fiche envoi IRSTEA'!H42</f>
        <v>1</v>
      </c>
      <c r="F54" s="231" t="str">
        <f>'[1]3-fiche envoi IRSTEA'!I42</f>
        <v>M</v>
      </c>
      <c r="G54" s="236"/>
      <c r="H54" s="220"/>
      <c r="I54" s="237"/>
      <c r="J54" s="237"/>
      <c r="K54" s="238"/>
      <c r="L54" s="239"/>
      <c r="M54" s="238">
        <v>3</v>
      </c>
      <c r="N54" s="239" t="s">
        <v>254</v>
      </c>
      <c r="O54" s="238"/>
      <c r="P54" s="240" t="s">
        <v>255</v>
      </c>
      <c r="Q54" s="231">
        <f>SUM('[1]1-Fiche Terrain'!I50:K50)</f>
        <v>1</v>
      </c>
    </row>
    <row r="55" spans="1:17" ht="33.75">
      <c r="A55" s="232" t="s">
        <v>262</v>
      </c>
      <c r="B55" s="233" t="s">
        <v>263</v>
      </c>
      <c r="C55" s="241" t="s">
        <v>43</v>
      </c>
      <c r="D55" s="234">
        <v>7</v>
      </c>
      <c r="E55" s="235">
        <f>'[1]3-fiche envoi IRSTEA'!H43</f>
        <v>52</v>
      </c>
      <c r="F55" s="231" t="str">
        <f>'[1]3-fiche envoi IRSTEA'!I43</f>
        <v>D</v>
      </c>
      <c r="G55" s="236"/>
      <c r="H55" s="220"/>
      <c r="I55" s="237">
        <v>9</v>
      </c>
      <c r="J55" s="237" t="s">
        <v>254</v>
      </c>
      <c r="K55" s="238">
        <v>5.11</v>
      </c>
      <c r="L55" s="239" t="s">
        <v>253</v>
      </c>
      <c r="M55" s="238">
        <v>6</v>
      </c>
      <c r="N55" s="239" t="s">
        <v>252</v>
      </c>
      <c r="O55" s="238">
        <v>10</v>
      </c>
      <c r="P55" s="240" t="s">
        <v>255</v>
      </c>
      <c r="Q55" s="231">
        <f>SUM('[1]1-Fiche Terrain'!I51:K51)</f>
        <v>5</v>
      </c>
    </row>
    <row r="56" spans="1:17" ht="33.75">
      <c r="A56" s="232" t="s">
        <v>264</v>
      </c>
      <c r="B56" s="233" t="s">
        <v>265</v>
      </c>
      <c r="C56" s="241" t="s">
        <v>48</v>
      </c>
      <c r="D56" s="234">
        <v>6</v>
      </c>
      <c r="E56" s="235">
        <f>'[1]3-fiche envoi IRSTEA'!H44</f>
        <v>0</v>
      </c>
      <c r="F56" s="231">
        <f>'[1]3-fiche envoi IRSTEA'!I44</f>
      </c>
      <c r="G56" s="236"/>
      <c r="H56" s="220"/>
      <c r="I56" s="237"/>
      <c r="J56" s="237"/>
      <c r="K56" s="238"/>
      <c r="L56" s="239"/>
      <c r="M56" s="238"/>
      <c r="N56" s="239"/>
      <c r="O56" s="238"/>
      <c r="P56" s="240"/>
      <c r="Q56" s="231">
        <f>SUM('[1]1-Fiche Terrain'!I52:K52)</f>
        <v>0</v>
      </c>
    </row>
    <row r="57" spans="1:17" ht="22.5">
      <c r="A57" s="232" t="s">
        <v>266</v>
      </c>
      <c r="B57" s="233" t="s">
        <v>267</v>
      </c>
      <c r="C57" s="234" t="s">
        <v>53</v>
      </c>
      <c r="D57" s="234">
        <v>5</v>
      </c>
      <c r="E57" s="235">
        <f>'[1]3-fiche envoi IRSTEA'!H45</f>
        <v>1</v>
      </c>
      <c r="F57" s="231" t="str">
        <f>'[1]3-fiche envoi IRSTEA'!I45</f>
        <v>M</v>
      </c>
      <c r="G57" s="236"/>
      <c r="H57" s="220"/>
      <c r="I57" s="237"/>
      <c r="J57" s="237"/>
      <c r="K57" s="238"/>
      <c r="L57" s="239" t="s">
        <v>255</v>
      </c>
      <c r="M57" s="238">
        <v>4</v>
      </c>
      <c r="N57" s="239" t="s">
        <v>252</v>
      </c>
      <c r="O57" s="238"/>
      <c r="P57" s="240" t="s">
        <v>254</v>
      </c>
      <c r="Q57" s="231">
        <f>SUM('[1]1-Fiche Terrain'!I53:K53)</f>
        <v>1</v>
      </c>
    </row>
    <row r="58" spans="1:17" ht="22.5">
      <c r="A58" s="232" t="s">
        <v>268</v>
      </c>
      <c r="B58" s="233" t="s">
        <v>269</v>
      </c>
      <c r="C58" s="234" t="s">
        <v>58</v>
      </c>
      <c r="D58" s="234">
        <v>4</v>
      </c>
      <c r="E58" s="235">
        <f>'[1]3-fiche envoi IRSTEA'!H46</f>
        <v>0</v>
      </c>
      <c r="F58" s="231">
        <f>'[1]3-fiche envoi IRSTEA'!I46</f>
      </c>
      <c r="G58" s="236"/>
      <c r="H58" s="220"/>
      <c r="I58" s="237"/>
      <c r="J58" s="237"/>
      <c r="K58" s="238"/>
      <c r="L58" s="239"/>
      <c r="M58" s="238"/>
      <c r="N58" s="239"/>
      <c r="O58" s="238"/>
      <c r="P58" s="240"/>
      <c r="Q58" s="231">
        <f>SUM('[1]1-Fiche Terrain'!I54:K54)</f>
        <v>0</v>
      </c>
    </row>
    <row r="59" spans="1:17" ht="22.5">
      <c r="A59" s="232" t="s">
        <v>270</v>
      </c>
      <c r="B59" s="233" t="s">
        <v>271</v>
      </c>
      <c r="C59" s="234" t="s">
        <v>62</v>
      </c>
      <c r="D59" s="234">
        <v>3</v>
      </c>
      <c r="E59" s="235">
        <f>'[1]3-fiche envoi IRSTEA'!H47</f>
        <v>0</v>
      </c>
      <c r="F59" s="231">
        <f>'[1]3-fiche envoi IRSTEA'!I47</f>
      </c>
      <c r="G59" s="236"/>
      <c r="H59" s="220"/>
      <c r="I59" s="237"/>
      <c r="J59" s="237"/>
      <c r="K59" s="238"/>
      <c r="L59" s="239"/>
      <c r="M59" s="238"/>
      <c r="N59" s="239"/>
      <c r="O59" s="238"/>
      <c r="P59" s="240"/>
      <c r="Q59" s="231">
        <f>SUM('[1]1-Fiche Terrain'!I55:K55)</f>
        <v>0</v>
      </c>
    </row>
    <row r="60" spans="1:17" ht="11.25">
      <c r="A60" s="232" t="s">
        <v>272</v>
      </c>
      <c r="B60" s="233" t="s">
        <v>273</v>
      </c>
      <c r="C60" s="234" t="s">
        <v>66</v>
      </c>
      <c r="D60" s="234">
        <v>2</v>
      </c>
      <c r="E60" s="235">
        <f>'[1]3-fiche envoi IRSTEA'!H48</f>
        <v>2</v>
      </c>
      <c r="F60" s="231" t="str">
        <f>'[1]3-fiche envoi IRSTEA'!I48</f>
        <v>M</v>
      </c>
      <c r="G60" s="236"/>
      <c r="H60" s="220"/>
      <c r="I60" s="237"/>
      <c r="J60" s="237"/>
      <c r="K60" s="238"/>
      <c r="L60" s="239"/>
      <c r="M60" s="238"/>
      <c r="N60" s="239" t="s">
        <v>255</v>
      </c>
      <c r="O60" s="238"/>
      <c r="P60" s="240" t="s">
        <v>254</v>
      </c>
      <c r="Q60" s="231">
        <f>SUM('[1]1-Fiche Terrain'!I56:K56)</f>
        <v>0</v>
      </c>
    </row>
    <row r="61" spans="1:17" ht="11.25">
      <c r="A61" s="232" t="s">
        <v>274</v>
      </c>
      <c r="B61" s="233" t="s">
        <v>274</v>
      </c>
      <c r="C61" s="234" t="s">
        <v>70</v>
      </c>
      <c r="D61" s="234">
        <v>1</v>
      </c>
      <c r="E61" s="235">
        <f>'[1]3-fiche envoi IRSTEA'!H49</f>
        <v>3</v>
      </c>
      <c r="F61" s="231" t="str">
        <f>'[1]3-fiche envoi IRSTEA'!I49</f>
        <v>M</v>
      </c>
      <c r="G61" s="236"/>
      <c r="H61" s="220"/>
      <c r="I61" s="237"/>
      <c r="J61" s="237"/>
      <c r="K61" s="238"/>
      <c r="L61" s="239"/>
      <c r="M61" s="238"/>
      <c r="N61" s="239" t="s">
        <v>255</v>
      </c>
      <c r="O61" s="238"/>
      <c r="P61" s="240" t="s">
        <v>254</v>
      </c>
      <c r="Q61" s="231">
        <f>SUM('[1]1-Fiche Terrain'!I57:K57)</f>
        <v>0</v>
      </c>
    </row>
    <row r="62" spans="1:17" ht="45.75" thickBot="1">
      <c r="A62" s="242" t="s">
        <v>275</v>
      </c>
      <c r="B62" s="243" t="s">
        <v>276</v>
      </c>
      <c r="C62" s="244" t="s">
        <v>74</v>
      </c>
      <c r="D62" s="245">
        <v>0</v>
      </c>
      <c r="E62" s="246">
        <f>'[1]3-fiche envoi IRSTEA'!H50</f>
        <v>39</v>
      </c>
      <c r="F62" s="247" t="str">
        <f>'[1]3-fiche envoi IRSTEA'!I50</f>
        <v>D</v>
      </c>
      <c r="G62" s="248"/>
      <c r="H62" s="220"/>
      <c r="I62" s="249">
        <v>12</v>
      </c>
      <c r="J62" s="249" t="s">
        <v>254</v>
      </c>
      <c r="K62" s="250">
        <v>7</v>
      </c>
      <c r="L62" s="251" t="s">
        <v>253</v>
      </c>
      <c r="M62" s="250">
        <v>8</v>
      </c>
      <c r="N62" s="251" t="s">
        <v>252</v>
      </c>
      <c r="O62" s="250"/>
      <c r="P62" s="252" t="s">
        <v>255</v>
      </c>
      <c r="Q62" s="231">
        <f>SUM('[1]1-Fiche Terrain'!I58:K58)</f>
        <v>3</v>
      </c>
    </row>
    <row r="63" spans="8:16" ht="27.75" customHeight="1" thickBot="1">
      <c r="H63" s="253" t="s">
        <v>250</v>
      </c>
      <c r="I63" s="331">
        <v>2</v>
      </c>
      <c r="J63" s="332"/>
      <c r="K63" s="331">
        <v>4</v>
      </c>
      <c r="L63" s="332"/>
      <c r="M63" s="331">
        <v>4</v>
      </c>
      <c r="N63" s="332"/>
      <c r="O63" s="331">
        <v>2</v>
      </c>
      <c r="P63" s="332"/>
    </row>
    <row r="64" ht="11.25">
      <c r="H64" s="113"/>
    </row>
    <row r="65" spans="11:19" s="113" customFormat="1" ht="11.25">
      <c r="K65" s="110"/>
      <c r="L65" s="110"/>
      <c r="M65" s="110"/>
      <c r="N65" s="110"/>
      <c r="O65" s="110"/>
      <c r="P65" s="110"/>
      <c r="Q65" s="110"/>
      <c r="R65" s="110"/>
      <c r="S65" s="110"/>
    </row>
    <row r="66" spans="11:19" s="113" customFormat="1" ht="11.25">
      <c r="K66" s="110"/>
      <c r="L66" s="110"/>
      <c r="M66" s="110"/>
      <c r="N66" s="110"/>
      <c r="O66" s="110"/>
      <c r="P66" s="110"/>
      <c r="Q66" s="110"/>
      <c r="R66" s="110"/>
      <c r="S66" s="110"/>
    </row>
    <row r="67" spans="11:19" s="113" customFormat="1" ht="11.25">
      <c r="K67" s="110"/>
      <c r="L67" s="110"/>
      <c r="M67" s="110"/>
      <c r="N67" s="110"/>
      <c r="O67" s="110"/>
      <c r="P67" s="110"/>
      <c r="Q67" s="110"/>
      <c r="R67" s="110"/>
      <c r="S67" s="110"/>
    </row>
    <row r="68" spans="11:19" s="113" customFormat="1" ht="11.25">
      <c r="K68" s="110"/>
      <c r="L68" s="110"/>
      <c r="M68" s="110"/>
      <c r="N68" s="110"/>
      <c r="O68" s="110"/>
      <c r="P68" s="110"/>
      <c r="Q68" s="110"/>
      <c r="R68" s="110"/>
      <c r="S68" s="110"/>
    </row>
    <row r="69" spans="11:19" s="113" customFormat="1" ht="11.25">
      <c r="K69" s="110"/>
      <c r="L69" s="110"/>
      <c r="M69" s="110"/>
      <c r="N69" s="110"/>
      <c r="O69" s="110"/>
      <c r="P69" s="110"/>
      <c r="Q69" s="110"/>
      <c r="R69" s="110"/>
      <c r="S69" s="110"/>
    </row>
    <row r="70" spans="11:19" s="113" customFormat="1" ht="11.25">
      <c r="K70" s="110"/>
      <c r="L70" s="110"/>
      <c r="M70" s="110"/>
      <c r="N70" s="110"/>
      <c r="O70" s="110"/>
      <c r="P70" s="110"/>
      <c r="Q70" s="110"/>
      <c r="R70" s="110"/>
      <c r="S70" s="110"/>
    </row>
    <row r="71" spans="11:19" s="113" customFormat="1" ht="11.25">
      <c r="K71" s="110"/>
      <c r="L71" s="110"/>
      <c r="M71" s="110"/>
      <c r="N71" s="110"/>
      <c r="O71" s="110"/>
      <c r="P71" s="110"/>
      <c r="Q71" s="110"/>
      <c r="R71" s="110"/>
      <c r="S71" s="110"/>
    </row>
    <row r="72" spans="11:19" s="113" customFormat="1" ht="11.25">
      <c r="K72" s="110"/>
      <c r="L72" s="110"/>
      <c r="M72" s="110"/>
      <c r="N72" s="110"/>
      <c r="O72" s="110"/>
      <c r="P72" s="110"/>
      <c r="Q72" s="110"/>
      <c r="R72" s="110"/>
      <c r="S72" s="110"/>
    </row>
    <row r="73" spans="11:19" s="113" customFormat="1" ht="11.25">
      <c r="K73" s="110"/>
      <c r="L73" s="110"/>
      <c r="M73" s="110"/>
      <c r="N73" s="110"/>
      <c r="O73" s="110"/>
      <c r="P73" s="110"/>
      <c r="Q73" s="110"/>
      <c r="R73" s="110"/>
      <c r="S73" s="110"/>
    </row>
    <row r="74" spans="11:19" s="113" customFormat="1" ht="11.25">
      <c r="K74" s="110"/>
      <c r="L74" s="110"/>
      <c r="M74" s="110"/>
      <c r="N74" s="110"/>
      <c r="O74" s="110"/>
      <c r="P74" s="110"/>
      <c r="Q74" s="110"/>
      <c r="R74" s="110"/>
      <c r="S74" s="110"/>
    </row>
    <row r="75" spans="11:19" s="113" customFormat="1" ht="11.25">
      <c r="K75" s="110"/>
      <c r="L75" s="110"/>
      <c r="M75" s="110"/>
      <c r="N75" s="110"/>
      <c r="O75" s="110"/>
      <c r="P75" s="110"/>
      <c r="Q75" s="110"/>
      <c r="R75" s="110"/>
      <c r="S75" s="110"/>
    </row>
    <row r="76" spans="11:19" s="113" customFormat="1" ht="11.25">
      <c r="K76" s="110"/>
      <c r="L76" s="110"/>
      <c r="M76" s="110"/>
      <c r="N76" s="110"/>
      <c r="O76" s="110"/>
      <c r="P76" s="110"/>
      <c r="Q76" s="110"/>
      <c r="R76" s="110"/>
      <c r="S76" s="110"/>
    </row>
    <row r="77" s="125" customFormat="1" ht="11.25"/>
    <row r="78" spans="11:17" ht="11.25">
      <c r="K78" s="174"/>
      <c r="L78" s="174"/>
      <c r="M78" s="174"/>
      <c r="N78" s="174"/>
      <c r="O78" s="174"/>
      <c r="P78" s="174"/>
      <c r="Q78" s="174"/>
    </row>
    <row r="79" spans="11:17" s="113" customFormat="1" ht="11.25">
      <c r="K79" s="110"/>
      <c r="L79" s="110"/>
      <c r="M79" s="110"/>
      <c r="N79" s="110"/>
      <c r="O79" s="110"/>
      <c r="P79" s="110"/>
      <c r="Q79" s="110"/>
    </row>
    <row r="80" spans="11:17" s="113" customFormat="1" ht="11.25">
      <c r="K80" s="110"/>
      <c r="L80" s="110"/>
      <c r="M80" s="110"/>
      <c r="N80" s="110"/>
      <c r="O80" s="110"/>
      <c r="P80" s="110"/>
      <c r="Q80" s="110"/>
    </row>
    <row r="81" spans="11:17" s="113" customFormat="1" ht="11.25">
      <c r="K81" s="110"/>
      <c r="L81" s="110"/>
      <c r="M81" s="110"/>
      <c r="N81" s="110"/>
      <c r="O81" s="110"/>
      <c r="P81" s="110"/>
      <c r="Q81" s="110"/>
    </row>
    <row r="82" spans="11:17" s="113" customFormat="1" ht="11.25">
      <c r="K82" s="110"/>
      <c r="L82" s="110"/>
      <c r="M82" s="110"/>
      <c r="N82" s="110"/>
      <c r="O82" s="110"/>
      <c r="P82" s="110"/>
      <c r="Q82" s="110"/>
    </row>
    <row r="83" spans="11:17" s="113" customFormat="1" ht="11.25">
      <c r="K83" s="110"/>
      <c r="L83" s="110"/>
      <c r="M83" s="110"/>
      <c r="N83" s="110"/>
      <c r="O83" s="110"/>
      <c r="P83" s="110"/>
      <c r="Q83" s="110"/>
    </row>
    <row r="84" spans="11:17" s="113" customFormat="1" ht="11.25">
      <c r="K84" s="110"/>
      <c r="L84" s="110"/>
      <c r="M84" s="110"/>
      <c r="N84" s="110"/>
      <c r="O84" s="110"/>
      <c r="P84" s="110"/>
      <c r="Q84" s="110"/>
    </row>
    <row r="85" spans="11:17" s="113" customFormat="1" ht="11.25">
      <c r="K85" s="110"/>
      <c r="L85" s="110"/>
      <c r="M85" s="110"/>
      <c r="N85" s="110"/>
      <c r="O85" s="110"/>
      <c r="P85" s="110"/>
      <c r="Q85" s="110"/>
    </row>
    <row r="86" spans="11:17" s="113" customFormat="1" ht="11.25">
      <c r="K86" s="110"/>
      <c r="L86" s="110"/>
      <c r="M86" s="110"/>
      <c r="N86" s="110"/>
      <c r="O86" s="110"/>
      <c r="P86" s="110"/>
      <c r="Q86" s="110"/>
    </row>
    <row r="87" spans="11:17" s="113" customFormat="1" ht="11.25">
      <c r="K87" s="110"/>
      <c r="L87" s="110"/>
      <c r="M87" s="110"/>
      <c r="N87" s="110"/>
      <c r="O87" s="110"/>
      <c r="P87" s="110"/>
      <c r="Q87" s="110"/>
    </row>
    <row r="88" spans="11:17" s="113" customFormat="1" ht="11.25">
      <c r="K88" s="110"/>
      <c r="L88" s="110"/>
      <c r="M88" s="110"/>
      <c r="N88" s="110"/>
      <c r="O88" s="110"/>
      <c r="P88" s="110"/>
      <c r="Q88" s="110"/>
    </row>
    <row r="89" spans="11:17" s="113" customFormat="1" ht="11.25">
      <c r="K89" s="110"/>
      <c r="L89" s="110"/>
      <c r="M89" s="110"/>
      <c r="N89" s="110"/>
      <c r="O89" s="110"/>
      <c r="P89" s="110"/>
      <c r="Q89" s="110"/>
    </row>
    <row r="90" spans="11:17" s="113" customFormat="1" ht="11.25">
      <c r="K90" s="110"/>
      <c r="L90" s="110"/>
      <c r="M90" s="110"/>
      <c r="N90" s="110"/>
      <c r="O90" s="110"/>
      <c r="P90" s="110"/>
      <c r="Q90" s="110"/>
    </row>
  </sheetData>
  <sheetProtection/>
  <mergeCells count="52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A31:B31"/>
    <mergeCell ref="A32:B32"/>
    <mergeCell ref="L33:M33"/>
    <mergeCell ref="A41:B41"/>
    <mergeCell ref="H41:I41"/>
    <mergeCell ref="H45:P45"/>
    <mergeCell ref="A25:B25"/>
    <mergeCell ref="A26:B26"/>
    <mergeCell ref="A27:B27"/>
    <mergeCell ref="A28:B28"/>
    <mergeCell ref="A29:B29"/>
    <mergeCell ref="A30:B30"/>
    <mergeCell ref="A1:B1"/>
    <mergeCell ref="J1:K1"/>
    <mergeCell ref="J5:P5"/>
    <mergeCell ref="E10:G14"/>
    <mergeCell ref="A23:B23"/>
    <mergeCell ref="A24:B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ARCGIS</dc:creator>
  <cp:keywords/>
  <dc:description/>
  <cp:lastModifiedBy>Bruno</cp:lastModifiedBy>
  <dcterms:created xsi:type="dcterms:W3CDTF">2015-08-17T15:00:05Z</dcterms:created>
  <dcterms:modified xsi:type="dcterms:W3CDTF">2015-12-14T15:26:11Z</dcterms:modified>
  <cp:category/>
  <cp:version/>
  <cp:contentType/>
  <cp:contentStatus/>
</cp:coreProperties>
</file>