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<sst xmlns="http://schemas.openxmlformats.org/spreadsheetml/2006/main" count="627" uniqueCount="312">
  <si>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</si>
  <si>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</si>
  <si>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</si>
  <si>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</si>
  <si>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</si>
  <si>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</si>
  <si>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</si>
  <si>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</si>
  <si>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</si>
  <si>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</si>
  <si>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</si>
  <si>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</si>
  <si>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</si>
  <si>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</si>
  <si>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</si>
  <si>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</si>
  <si>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</si>
  <si>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</si>
  <si>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</si>
  <si>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</si>
  <si>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</si>
  <si>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</si>
  <si>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</si>
  <si>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</si>
  <si>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</si>
  <si>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</si>
  <si>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</si>
  <si>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</si>
  <si>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</si>
  <si>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</si>
  <si>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</si>
  <si>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</si>
  <si>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</si>
  <si>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</si>
  <si>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</si>
  <si>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</si>
  <si>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</si>
  <si>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</si>
  <si>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</si>
  <si>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</si>
  <si>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</si>
  <si>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</si>
  <si>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</si>
  <si>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</si>
  <si>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</si>
  <si>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</si>
  <si>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</si>
  <si>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</si>
  <si>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</si>
  <si>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</si>
  <si>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</si>
  <si>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</si>
  <si>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</si>
  <si>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</si>
  <si>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</si>
  <si>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</si>
  <si>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</si>
  <si>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</si>
  <si>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</si>
  <si>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</si>
  <si>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</si>
  <si>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</si>
  <si>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</si>
  <si>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</si>
  <si>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</si>
  <si>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</si>
  <si>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</si>
  <si>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</si>
  <si>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</si>
  <si>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</si>
  <si>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</si>
  <si>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</si>
  <si>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</si>
  <si>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</si>
  <si>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</si>
  <si>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</si>
  <si>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</si>
  <si>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</si>
  <si>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</si>
  <si>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</si>
  <si>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</si>
  <si>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</si>
  <si>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</si>
  <si>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</si>
  <si>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</si>
  <si>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</si>
  <si>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</si>
  <si>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</si>
  <si>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</si>
  <si>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</si>
  <si>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</si>
  <si>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</si>
  <si>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</si>
  <si>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</si>
  <si>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</si>
  <si>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</si>
  <si>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</si>
  <si>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</si>
  <si>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DORON DE PRALOGNAN</t>
  </si>
  <si>
    <t>Doron de Pralognan à Planay</t>
  </si>
  <si>
    <t>PLANAY</t>
  </si>
  <si>
    <t>73201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</si>
  <si>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</si>
  <si>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</si>
  <si>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</si>
  <si>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</si>
  <si>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</si>
  <si>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</si>
  <si>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</si>
  <si>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</si>
  <si>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</si>
  <si>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</si>
  <si>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</si>
  <si>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</si>
  <si>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</si>
  <si>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</si>
  <si>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</si>
  <si>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</si>
  <si>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</si>
  <si>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</si>
  <si>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</si>
  <si>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</si>
  <si>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</si>
  <si>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</si>
  <si>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</si>
  <si>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</si>
  <si>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</si>
  <si>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</si>
  <si>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</si>
  <si>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</si>
  <si>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</si>
  <si>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</si>
  <si>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</si>
  <si>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</si>
  <si>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</si>
  <si>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</si>
  <si>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</si>
  <si>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</si>
  <si>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</si>
  <si>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</si>
  <si>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</si>
  <si>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</si>
  <si>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</si>
  <si>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</si>
  <si>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</si>
  <si>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</si>
  <si>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</si>
  <si>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</si>
  <si>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</si>
  <si>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</si>
  <si>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</si>
  <si>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</si>
  <si>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</si>
  <si>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</si>
  <si>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</si>
  <si>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</si>
  <si>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</si>
  <si>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</si>
  <si>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</si>
  <si>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</si>
  <si>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</si>
  <si>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</si>
  <si>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</si>
  <si>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</si>
  <si>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</si>
  <si>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</si>
  <si>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</si>
  <si>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</si>
  <si>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</si>
  <si>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</si>
  <si>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</si>
  <si>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</si>
  <si>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</si>
  <si>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</si>
  <si>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</si>
  <si>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</si>
  <si>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</si>
  <si>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</si>
  <si>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</si>
  <si>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</si>
  <si>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</si>
  <si>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</si>
  <si>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</si>
  <si>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</si>
  <si>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</si>
  <si>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</si>
  <si>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</si>
  <si>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</si>
  <si>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</si>
  <si>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</si>
  <si>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</si>
  <si>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</si>
  <si>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</si>
  <si>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</si>
  <si>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</si>
  <si>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</si>
  <si>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</si>
  <si>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</si>
  <si>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</si>
  <si>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</si>
  <si>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</si>
  <si>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</si>
  <si>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</si>
  <si>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</si>
  <si>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Nemouridae</t>
  </si>
  <si>
    <t>Nemoura</t>
  </si>
  <si>
    <t>Protonemura</t>
  </si>
  <si>
    <t>Rhabdiopteryx</t>
  </si>
  <si>
    <t>Glossosoma</t>
  </si>
  <si>
    <t>sF. Drusinae</t>
  </si>
  <si>
    <t>sF. Limnephilinae</t>
  </si>
  <si>
    <t>Rhyacophila</t>
  </si>
  <si>
    <t>Baetis</t>
  </si>
  <si>
    <t>Heptageniidae</t>
  </si>
  <si>
    <t>Ecdyonurus</t>
  </si>
  <si>
    <t>Chironomidae</t>
  </si>
  <si>
    <t>Empididae</t>
  </si>
  <si>
    <t>Limoniidae</t>
  </si>
  <si>
    <t>Psychodidae</t>
  </si>
  <si>
    <t>Simuliidae</t>
  </si>
  <si>
    <t>Tipulidae</t>
  </si>
  <si>
    <t>HYDRACARIENS = Hydracarina</t>
  </si>
  <si>
    <t>présence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</si>
  <si>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</si>
  <si>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</si>
  <si>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</si>
  <si>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</si>
  <si>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</si>
  <si>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</si>
  <si>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</si>
  <si>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</si>
  <si>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</si>
  <si>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</si>
  <si>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</si>
  <si>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</si>
  <si>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</si>
  <si>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</si>
  <si>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</si>
  <si>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</si>
  <si>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</si>
  <si>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</si>
  <si>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</si>
  <si>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</si>
  <si>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</si>
  <si>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</si>
  <si>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</si>
  <si>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</si>
  <si>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</si>
  <si>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</si>
  <si>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</si>
  <si>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</si>
  <si>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</si>
  <si>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</si>
  <si>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</si>
  <si>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</si>
  <si>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</si>
  <si>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</si>
  <si>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</si>
  <si>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</si>
  <si>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</si>
  <si>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</si>
  <si>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</si>
  <si>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</si>
  <si>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</si>
  <si>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</si>
  <si>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</si>
  <si>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</si>
  <si>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</si>
  <si>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</si>
  <si>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</si>
  <si>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</si>
  <si>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</si>
  <si>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</si>
  <si>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</si>
  <si>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</si>
  <si>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</si>
  <si>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</si>
  <si>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</si>
  <si>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</si>
  <si>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</si>
  <si>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</si>
  <si>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</si>
  <si>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</si>
  <si>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P7, P11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</si>
  <si>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</si>
  <si>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</si>
  <si>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</si>
  <si>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</si>
  <si>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</si>
  <si>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</si>
  <si>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</si>
  <si>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</si>
  <si>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</si>
  <si>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</si>
  <si>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</si>
  <si>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</si>
  <si>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</si>
  <si>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</si>
  <si>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</si>
  <si>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</si>
  <si>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</si>
  <si>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</si>
  <si>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</si>
  <si>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</si>
  <si>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</si>
  <si>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</si>
  <si>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</si>
  <si>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</si>
  <si>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</si>
  <si>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</si>
  <si>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</si>
  <si>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Isoperla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</si>
</sst>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22" fillId="0" borderId="69" xfId="53" applyFont="1" applyFill="1" applyBorder="1" applyAlignment="1" applyProtection="1">
      <alignment horizontal="center" vertical="center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33" fillId="26" borderId="72" xfId="53" applyFont="1" applyFill="1" applyBorder="1" applyAlignment="1" applyProtection="1">
      <alignment horizontal="center" vertical="center" wrapText="1"/>
      <protection/>
    </xf>
    <xf numFmtId="0" fontId="33" fillId="29" borderId="72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74" xfId="53" applyFont="1" applyFill="1" applyBorder="1" applyAlignment="1" applyProtection="1">
      <alignment horizontal="center" vertical="center"/>
      <protection locked="0"/>
    </xf>
    <xf numFmtId="0" fontId="46" fillId="24" borderId="75" xfId="53" applyFont="1" applyFill="1" applyBorder="1" applyAlignment="1" applyProtection="1">
      <alignment horizontal="center" vertical="center"/>
      <protection locked="0"/>
    </xf>
    <xf numFmtId="0" fontId="46" fillId="24" borderId="76" xfId="53" applyFont="1" applyFill="1" applyBorder="1" applyAlignment="1" applyProtection="1">
      <alignment horizontal="center" vertical="center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71" xfId="53" applyFont="1" applyBorder="1" applyAlignment="1" applyProtection="1">
      <alignment horizontal="center" vertical="center" wrapText="1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6" fillId="30" borderId="49" xfId="53" applyFont="1" applyFill="1" applyBorder="1" applyAlignment="1" applyProtection="1">
      <alignment horizontal="center" vertical="center" wrapText="1"/>
      <protection locked="0"/>
    </xf>
    <xf numFmtId="0" fontId="46" fillId="30" borderId="78" xfId="53" applyFont="1" applyFill="1" applyBorder="1" applyAlignment="1" applyProtection="1">
      <alignment horizontal="center" vertical="center" wrapText="1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79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6" fillId="24" borderId="80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78" xfId="53" applyFont="1" applyFill="1" applyBorder="1" applyAlignment="1" applyProtection="1">
      <alignment horizontal="center" vertical="center" wrapText="1"/>
      <protection locked="0"/>
    </xf>
    <xf numFmtId="0" fontId="57" fillId="31" borderId="10" xfId="53" applyFont="1" applyFill="1" applyBorder="1" applyAlignment="1" applyProtection="1">
      <alignment horizontal="center" vertical="center" wrapText="1"/>
      <protection locked="0"/>
    </xf>
    <xf numFmtId="0" fontId="57" fillId="31" borderId="11" xfId="53" applyFont="1" applyFill="1" applyBorder="1" applyAlignment="1" applyProtection="1">
      <alignment horizontal="center" vertical="center" wrapText="1"/>
      <protection locked="0"/>
    </xf>
    <xf numFmtId="0" fontId="57" fillId="31" borderId="12" xfId="53" applyFont="1" applyFill="1" applyBorder="1" applyAlignment="1" applyProtection="1">
      <alignment horizontal="center" vertical="center" wrapText="1"/>
      <protection locked="0"/>
    </xf>
    <xf numFmtId="0" fontId="57" fillId="31" borderId="23" xfId="53" applyFont="1" applyFill="1" applyBorder="1" applyAlignment="1" applyProtection="1">
      <alignment horizontal="center" vertical="center" wrapText="1"/>
      <protection locked="0"/>
    </xf>
    <xf numFmtId="0" fontId="57" fillId="31" borderId="24" xfId="53" applyFont="1" applyFill="1" applyBorder="1" applyAlignment="1" applyProtection="1">
      <alignment horizontal="center" vertical="center" wrapText="1"/>
      <protection locked="0"/>
    </xf>
    <xf numFmtId="0" fontId="57" fillId="31" borderId="25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51" fillId="26" borderId="81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69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9" fillId="25" borderId="74" xfId="53" applyFont="1" applyFill="1" applyBorder="1" applyAlignment="1" applyProtection="1">
      <alignment horizontal="center" vertical="center" wrapText="1"/>
      <protection locked="0"/>
    </xf>
    <xf numFmtId="0" fontId="49" fillId="25" borderId="76" xfId="53" applyFont="1" applyFill="1" applyBorder="1" applyAlignment="1" applyProtection="1">
      <alignment horizontal="center" vertical="center" wrapText="1"/>
      <protection locked="0"/>
    </xf>
    <xf numFmtId="0" fontId="49" fillId="25" borderId="82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25" borderId="83" xfId="53" applyFont="1" applyFill="1" applyBorder="1" applyAlignment="1" applyProtection="1">
      <alignment horizontal="center" vertical="center" wrapText="1"/>
      <protection locked="0"/>
    </xf>
    <xf numFmtId="0" fontId="49" fillId="25" borderId="84" xfId="53" applyFont="1" applyFill="1" applyBorder="1" applyAlignment="1" applyProtection="1">
      <alignment horizontal="center" vertical="center" wrapText="1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51" fillId="26" borderId="8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81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85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46" fillId="0" borderId="69" xfId="53" applyFont="1" applyFill="1" applyBorder="1" applyAlignment="1" applyProtection="1">
      <alignment horizontal="center" vertical="center"/>
      <protection locked="0"/>
    </xf>
    <xf numFmtId="0" fontId="46" fillId="0" borderId="71" xfId="53" applyFont="1" applyFill="1" applyBorder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86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zoomScale="70" zoomScaleNormal="70" zoomScaleSheetLayoutView="25" zoomScalePageLayoutView="0" workbookViewId="0" topLeftCell="C55">
      <selection activeCell="D94" sqref="D94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0"/>
      <c r="B2" s="230"/>
      <c r="C2" s="23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2"/>
      <c r="H9" s="224" t="s">
        <v>56</v>
      </c>
      <c r="I9" s="2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225</v>
      </c>
      <c r="C10" s="11"/>
      <c r="D10" s="11"/>
      <c r="E10" s="20"/>
      <c r="F10" s="21"/>
      <c r="G10" s="222"/>
      <c r="H10" s="226"/>
      <c r="I10" s="227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226</v>
      </c>
      <c r="C11" s="11"/>
      <c r="D11" s="11"/>
      <c r="E11" s="20"/>
      <c r="F11" s="21"/>
      <c r="G11" s="222"/>
      <c r="H11" s="226"/>
      <c r="I11" s="227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2"/>
      <c r="H12" s="226"/>
      <c r="I12" s="227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3"/>
      <c r="H13" s="228"/>
      <c r="I13" s="229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227</v>
      </c>
      <c r="C14" s="11"/>
      <c r="D14" s="11"/>
      <c r="E14" s="20"/>
      <c r="F14" s="16"/>
      <c r="G14" s="221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228</v>
      </c>
      <c r="C15" s="11"/>
      <c r="D15" s="11"/>
      <c r="E15" s="20"/>
      <c r="F15" s="21"/>
      <c r="G15" s="222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229</v>
      </c>
      <c r="C16" s="11"/>
      <c r="D16" s="11"/>
      <c r="E16" s="20"/>
      <c r="F16" s="21"/>
      <c r="G16" s="222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230</v>
      </c>
      <c r="C17" s="11"/>
      <c r="D17" s="11"/>
      <c r="E17" s="20"/>
      <c r="F17" s="21"/>
      <c r="G17" s="222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231</v>
      </c>
      <c r="C18" s="11"/>
      <c r="D18" s="11"/>
      <c r="E18" s="20"/>
      <c r="F18" s="21"/>
      <c r="G18" s="222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3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6133350</v>
      </c>
      <c r="C23" s="34" t="s">
        <v>98</v>
      </c>
      <c r="D23" s="34" t="s">
        <v>99</v>
      </c>
      <c r="E23" s="34" t="s">
        <v>100</v>
      </c>
      <c r="F23" s="35" t="s">
        <v>101</v>
      </c>
      <c r="G23" s="34"/>
      <c r="H23" s="34"/>
      <c r="I23" s="34">
        <v>1200</v>
      </c>
      <c r="J23" s="34" t="s">
        <v>102</v>
      </c>
      <c r="K23" s="36"/>
      <c r="L23" s="36"/>
      <c r="M23" s="36"/>
      <c r="N23" s="36"/>
      <c r="O23" s="36">
        <v>13.5</v>
      </c>
      <c r="P23" s="36">
        <v>162</v>
      </c>
      <c r="R23" s="17" t="s">
        <v>103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989973</v>
      </c>
      <c r="H24" s="41">
        <v>6485968</v>
      </c>
      <c r="K24" s="41">
        <v>989930</v>
      </c>
      <c r="L24" s="41">
        <v>6485857.95</v>
      </c>
      <c r="M24" s="41">
        <v>989974</v>
      </c>
      <c r="N24" s="41">
        <v>6485975</v>
      </c>
      <c r="R24" s="17" t="s">
        <v>104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105</v>
      </c>
      <c r="B25" s="219"/>
      <c r="C25" s="220"/>
      <c r="D25" s="1"/>
      <c r="E25" s="1"/>
      <c r="F25" s="39"/>
      <c r="R25" s="42" t="s">
        <v>106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107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108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109</v>
      </c>
      <c r="C28" s="14"/>
      <c r="D28" s="14"/>
      <c r="E28" s="46"/>
      <c r="H28" s="33"/>
      <c r="I28" s="33"/>
      <c r="R28" s="47" t="s">
        <v>110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111</v>
      </c>
      <c r="B30" s="11" t="s">
        <v>112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113</v>
      </c>
      <c r="B31" s="11" t="s">
        <v>232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114</v>
      </c>
      <c r="B32" s="10" t="s">
        <v>233</v>
      </c>
      <c r="C32" s="11"/>
      <c r="D32" s="11"/>
      <c r="E32" s="51"/>
      <c r="G32" s="218" t="s">
        <v>115</v>
      </c>
      <c r="H32" s="219"/>
      <c r="I32" s="219"/>
      <c r="J32" s="220"/>
      <c r="V32" s="43"/>
      <c r="W32" s="43"/>
    </row>
    <row r="33" spans="1:21" ht="12.75">
      <c r="A33" s="22" t="s">
        <v>116</v>
      </c>
      <c r="B33" s="54" t="s">
        <v>234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117</v>
      </c>
      <c r="I35" s="57" t="s">
        <v>235</v>
      </c>
      <c r="J35" s="58"/>
      <c r="U35" s="44"/>
    </row>
    <row r="36" spans="6:21" ht="12.75">
      <c r="F36" s="43"/>
      <c r="G36" s="43"/>
      <c r="H36" s="56" t="s">
        <v>118</v>
      </c>
      <c r="I36" s="57" t="s">
        <v>119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120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111</v>
      </c>
      <c r="D38" s="32" t="s">
        <v>113</v>
      </c>
      <c r="E38" s="32" t="s">
        <v>114</v>
      </c>
      <c r="F38" s="32" t="s">
        <v>121</v>
      </c>
      <c r="G38" s="32" t="s">
        <v>122</v>
      </c>
      <c r="H38" s="65" t="s">
        <v>117</v>
      </c>
      <c r="I38" s="65" t="s">
        <v>118</v>
      </c>
      <c r="R38" s="61"/>
      <c r="S38" s="61"/>
      <c r="T38" s="44"/>
      <c r="U38" s="44"/>
    </row>
    <row r="39" spans="1:21" ht="14.25">
      <c r="A39" s="66">
        <f>B23</f>
        <v>6133350</v>
      </c>
      <c r="B39" s="66" t="str">
        <f>C23</f>
        <v>DORON DE PRALOGNAN</v>
      </c>
      <c r="C39" s="67" t="str">
        <f>D23</f>
        <v>Doron de Pralognan à Planay</v>
      </c>
      <c r="D39" s="68">
        <v>41325</v>
      </c>
      <c r="E39" s="36">
        <v>8</v>
      </c>
      <c r="F39" s="69" t="s">
        <v>123</v>
      </c>
      <c r="G39" s="70" t="s">
        <v>11</v>
      </c>
      <c r="H39" s="71">
        <v>1</v>
      </c>
      <c r="I39" s="71" t="s">
        <v>124</v>
      </c>
      <c r="R39" s="61"/>
      <c r="S39" s="61"/>
      <c r="T39" s="44"/>
      <c r="U39" s="44"/>
    </row>
    <row r="40" spans="1:21" ht="14.25">
      <c r="A40" s="32" t="s">
        <v>236</v>
      </c>
      <c r="B40" s="72"/>
      <c r="C40" s="72"/>
      <c r="D40" s="73"/>
      <c r="E40" s="72"/>
      <c r="F40" s="69" t="s">
        <v>125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33"/>
      <c r="B41" s="234"/>
      <c r="C41" s="234"/>
      <c r="D41" s="234"/>
      <c r="E41" s="235"/>
      <c r="F41" s="69" t="s">
        <v>126</v>
      </c>
      <c r="G41" s="70" t="s">
        <v>28</v>
      </c>
      <c r="H41" s="71">
        <v>1</v>
      </c>
      <c r="I41" s="71" t="s">
        <v>124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127</v>
      </c>
      <c r="G42" s="70" t="s">
        <v>36</v>
      </c>
      <c r="H42" s="71">
        <v>1</v>
      </c>
      <c r="I42" s="71" t="s">
        <v>124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128</v>
      </c>
      <c r="G43" s="70" t="s">
        <v>43</v>
      </c>
      <c r="H43" s="71">
        <v>80</v>
      </c>
      <c r="I43" s="71" t="s">
        <v>129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130</v>
      </c>
      <c r="G44" s="70" t="s">
        <v>48</v>
      </c>
      <c r="H44" s="71">
        <v>3</v>
      </c>
      <c r="I44" s="71" t="s">
        <v>124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131</v>
      </c>
      <c r="G45" s="70" t="s">
        <v>53</v>
      </c>
      <c r="H45" s="71">
        <v>1</v>
      </c>
      <c r="I45" s="71" t="s">
        <v>124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132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133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134</v>
      </c>
      <c r="G48" s="70" t="s">
        <v>64</v>
      </c>
      <c r="H48" s="71">
        <v>1</v>
      </c>
      <c r="I48" s="71" t="s">
        <v>124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135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136</v>
      </c>
      <c r="G50" s="70" t="s">
        <v>72</v>
      </c>
      <c r="H50" s="71">
        <v>12</v>
      </c>
      <c r="I50" s="71" t="s">
        <v>129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137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138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121</v>
      </c>
      <c r="B55" s="14" t="s">
        <v>237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139</v>
      </c>
      <c r="B56" s="11" t="s">
        <v>237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140</v>
      </c>
      <c r="B57" s="11" t="s">
        <v>238</v>
      </c>
      <c r="C57" s="11"/>
      <c r="D57" s="11"/>
      <c r="E57" s="11"/>
      <c r="F57" s="51"/>
      <c r="G57" s="8"/>
      <c r="H57" s="81" t="s">
        <v>141</v>
      </c>
      <c r="I57" s="81" t="s">
        <v>122</v>
      </c>
      <c r="J57" s="81" t="s">
        <v>142</v>
      </c>
      <c r="T57" s="61"/>
      <c r="U57" s="61"/>
    </row>
    <row r="58" spans="1:21" ht="12.75">
      <c r="A58" s="19" t="s">
        <v>143</v>
      </c>
      <c r="B58" s="11" t="s">
        <v>144</v>
      </c>
      <c r="C58" s="11"/>
      <c r="D58" s="11"/>
      <c r="E58" s="11"/>
      <c r="F58" s="51"/>
      <c r="G58" s="8"/>
      <c r="H58" s="82" t="s">
        <v>145</v>
      </c>
      <c r="I58" s="82" t="s">
        <v>37</v>
      </c>
      <c r="J58" s="82" t="s">
        <v>146</v>
      </c>
      <c r="T58" s="61"/>
      <c r="U58" s="61"/>
    </row>
    <row r="59" spans="1:21" ht="12.75">
      <c r="A59" s="19" t="s">
        <v>147</v>
      </c>
      <c r="B59" s="11" t="s">
        <v>148</v>
      </c>
      <c r="C59" s="11"/>
      <c r="D59" s="11"/>
      <c r="E59" s="11"/>
      <c r="F59" s="51"/>
      <c r="G59" s="8"/>
      <c r="H59" s="83" t="s">
        <v>149</v>
      </c>
      <c r="I59" s="83" t="s">
        <v>12</v>
      </c>
      <c r="J59" s="83" t="s">
        <v>150</v>
      </c>
      <c r="T59" s="61"/>
      <c r="U59" s="61"/>
    </row>
    <row r="60" spans="1:21" ht="12.75">
      <c r="A60" s="19" t="s">
        <v>151</v>
      </c>
      <c r="B60" s="11" t="s">
        <v>152</v>
      </c>
      <c r="C60" s="11"/>
      <c r="D60" s="11"/>
      <c r="E60" s="11"/>
      <c r="F60" s="51"/>
      <c r="G60" s="8"/>
      <c r="H60" s="83" t="s">
        <v>153</v>
      </c>
      <c r="I60" s="83" t="s">
        <v>20</v>
      </c>
      <c r="J60" s="83" t="s">
        <v>154</v>
      </c>
      <c r="P60" s="33"/>
      <c r="Q60" s="33"/>
      <c r="R60" s="33"/>
      <c r="S60" s="33"/>
      <c r="T60" s="33"/>
      <c r="U60" s="33"/>
    </row>
    <row r="61" spans="1:21" ht="12.75">
      <c r="A61" s="19" t="s">
        <v>155</v>
      </c>
      <c r="B61" s="11" t="s">
        <v>156</v>
      </c>
      <c r="C61" s="11"/>
      <c r="D61" s="11"/>
      <c r="E61" s="11"/>
      <c r="F61" s="51"/>
      <c r="G61" s="84"/>
      <c r="H61" s="85" t="s">
        <v>157</v>
      </c>
      <c r="I61" s="85" t="s">
        <v>29</v>
      </c>
      <c r="J61" s="85" t="s">
        <v>158</v>
      </c>
      <c r="O61" s="33"/>
      <c r="T61" s="61"/>
      <c r="U61" s="61"/>
    </row>
    <row r="62" spans="1:21" ht="12.75">
      <c r="A62" s="22" t="s">
        <v>159</v>
      </c>
      <c r="B62" s="23" t="s">
        <v>160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120</v>
      </c>
      <c r="H64" s="64" t="s">
        <v>120</v>
      </c>
      <c r="I64" s="64" t="s">
        <v>120</v>
      </c>
      <c r="J64" s="64" t="s">
        <v>120</v>
      </c>
      <c r="K64" s="64" t="s">
        <v>120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113</v>
      </c>
      <c r="C65" s="88" t="s">
        <v>161</v>
      </c>
      <c r="D65" s="88" t="s">
        <v>121</v>
      </c>
      <c r="E65" s="88" t="s">
        <v>139</v>
      </c>
      <c r="F65" s="88" t="s">
        <v>140</v>
      </c>
      <c r="G65" s="88" t="s">
        <v>143</v>
      </c>
      <c r="H65" s="88" t="s">
        <v>162</v>
      </c>
      <c r="I65" s="88" t="s">
        <v>151</v>
      </c>
      <c r="J65" s="88" t="s">
        <v>155</v>
      </c>
      <c r="K65" s="88" t="s">
        <v>159</v>
      </c>
      <c r="T65" s="61"/>
      <c r="U65" s="61"/>
    </row>
    <row r="66" spans="1:21" ht="14.25">
      <c r="A66" s="89">
        <f>A39</f>
        <v>6133350</v>
      </c>
      <c r="B66" s="90">
        <f>D39</f>
        <v>41325</v>
      </c>
      <c r="C66" s="91" t="s">
        <v>163</v>
      </c>
      <c r="D66" s="92" t="s">
        <v>11</v>
      </c>
      <c r="E66" s="92" t="s">
        <v>20</v>
      </c>
      <c r="F66" s="93" t="s">
        <v>164</v>
      </c>
      <c r="G66" s="71">
        <v>5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6133350</v>
      </c>
      <c r="B67" s="95">
        <f t="shared" si="0"/>
        <v>41325</v>
      </c>
      <c r="C67" s="91" t="s">
        <v>165</v>
      </c>
      <c r="D67" s="93" t="s">
        <v>28</v>
      </c>
      <c r="E67" s="93" t="s">
        <v>37</v>
      </c>
      <c r="F67" s="93" t="s">
        <v>164</v>
      </c>
      <c r="G67" s="71">
        <v>5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6133350</v>
      </c>
      <c r="B68" s="95">
        <f t="shared" si="0"/>
        <v>41325</v>
      </c>
      <c r="C68" s="91" t="s">
        <v>166</v>
      </c>
      <c r="D68" s="93" t="s">
        <v>36</v>
      </c>
      <c r="E68" s="93" t="s">
        <v>12</v>
      </c>
      <c r="F68" s="93" t="s">
        <v>164</v>
      </c>
      <c r="G68" s="71">
        <v>5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6133350</v>
      </c>
      <c r="B69" s="95">
        <f t="shared" si="0"/>
        <v>41325</v>
      </c>
      <c r="C69" s="91" t="s">
        <v>167</v>
      </c>
      <c r="D69" s="93" t="s">
        <v>48</v>
      </c>
      <c r="E69" s="93" t="s">
        <v>29</v>
      </c>
      <c r="F69" s="93" t="s">
        <v>164</v>
      </c>
      <c r="G69" s="71">
        <v>20</v>
      </c>
      <c r="H69" s="71"/>
      <c r="I69" s="71"/>
      <c r="J69" s="71" t="s">
        <v>168</v>
      </c>
      <c r="K69" s="71">
        <v>3</v>
      </c>
      <c r="T69" s="61"/>
      <c r="U69" s="61"/>
    </row>
    <row r="70" spans="1:21" ht="14.25">
      <c r="A70" s="94">
        <f t="shared" si="0"/>
        <v>6133350</v>
      </c>
      <c r="B70" s="95">
        <f t="shared" si="0"/>
        <v>41325</v>
      </c>
      <c r="C70" s="91" t="s">
        <v>169</v>
      </c>
      <c r="D70" s="93" t="s">
        <v>43</v>
      </c>
      <c r="E70" s="93" t="s">
        <v>29</v>
      </c>
      <c r="F70" s="93" t="s">
        <v>170</v>
      </c>
      <c r="G70" s="71">
        <v>10</v>
      </c>
      <c r="H70" s="71"/>
      <c r="I70" s="71"/>
      <c r="J70" s="71" t="s">
        <v>168</v>
      </c>
      <c r="K70" s="71">
        <v>2</v>
      </c>
      <c r="T70" s="61"/>
      <c r="U70" s="61"/>
    </row>
    <row r="71" spans="1:21" ht="14.25">
      <c r="A71" s="94">
        <f t="shared" si="0"/>
        <v>6133350</v>
      </c>
      <c r="B71" s="95">
        <f t="shared" si="0"/>
        <v>41325</v>
      </c>
      <c r="C71" s="91" t="s">
        <v>171</v>
      </c>
      <c r="D71" s="93" t="s">
        <v>43</v>
      </c>
      <c r="E71" s="93" t="s">
        <v>12</v>
      </c>
      <c r="F71" s="93" t="s">
        <v>170</v>
      </c>
      <c r="G71" s="71">
        <v>10</v>
      </c>
      <c r="H71" s="71"/>
      <c r="I71" s="71"/>
      <c r="J71" s="71" t="s">
        <v>168</v>
      </c>
      <c r="K71" s="71">
        <v>1</v>
      </c>
      <c r="T71" s="61"/>
      <c r="U71" s="61"/>
    </row>
    <row r="72" spans="1:21" ht="14.25">
      <c r="A72" s="94">
        <f t="shared" si="0"/>
        <v>6133350</v>
      </c>
      <c r="B72" s="95">
        <f t="shared" si="0"/>
        <v>41325</v>
      </c>
      <c r="C72" s="91" t="s">
        <v>172</v>
      </c>
      <c r="D72" s="93" t="s">
        <v>43</v>
      </c>
      <c r="E72" s="93" t="s">
        <v>20</v>
      </c>
      <c r="F72" s="93" t="s">
        <v>170</v>
      </c>
      <c r="G72" s="71">
        <v>5</v>
      </c>
      <c r="H72" s="71"/>
      <c r="I72" s="71"/>
      <c r="J72" s="71" t="s">
        <v>168</v>
      </c>
      <c r="K72" s="71">
        <v>3</v>
      </c>
      <c r="T72" s="61"/>
      <c r="U72" s="61"/>
    </row>
    <row r="73" spans="1:21" ht="14.25">
      <c r="A73" s="94">
        <f t="shared" si="0"/>
        <v>6133350</v>
      </c>
      <c r="B73" s="95">
        <f t="shared" si="0"/>
        <v>41325</v>
      </c>
      <c r="C73" s="91" t="s">
        <v>173</v>
      </c>
      <c r="D73" s="93" t="s">
        <v>72</v>
      </c>
      <c r="E73" s="93" t="s">
        <v>29</v>
      </c>
      <c r="F73" s="93" t="s">
        <v>170</v>
      </c>
      <c r="G73" s="71">
        <v>5</v>
      </c>
      <c r="H73" s="71"/>
      <c r="I73" s="71"/>
      <c r="J73" s="71" t="s">
        <v>168</v>
      </c>
      <c r="K73" s="71">
        <v>1</v>
      </c>
      <c r="T73" s="61"/>
      <c r="U73" s="61"/>
    </row>
    <row r="74" spans="1:21" ht="14.25">
      <c r="A74" s="94">
        <f t="shared" si="0"/>
        <v>6133350</v>
      </c>
      <c r="B74" s="95">
        <f t="shared" si="0"/>
        <v>41325</v>
      </c>
      <c r="C74" s="91" t="s">
        <v>174</v>
      </c>
      <c r="D74" s="93" t="s">
        <v>43</v>
      </c>
      <c r="E74" s="93" t="s">
        <v>37</v>
      </c>
      <c r="F74" s="93" t="s">
        <v>175</v>
      </c>
      <c r="G74" s="71">
        <v>10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6133350</v>
      </c>
      <c r="B75" s="95">
        <f t="shared" si="0"/>
        <v>41325</v>
      </c>
      <c r="C75" s="91" t="s">
        <v>176</v>
      </c>
      <c r="D75" s="93" t="s">
        <v>43</v>
      </c>
      <c r="E75" s="93" t="s">
        <v>29</v>
      </c>
      <c r="F75" s="93" t="s">
        <v>175</v>
      </c>
      <c r="G75" s="71">
        <v>20</v>
      </c>
      <c r="H75" s="71"/>
      <c r="I75" s="71"/>
      <c r="J75" s="71" t="s">
        <v>168</v>
      </c>
      <c r="K75" s="71">
        <v>2</v>
      </c>
      <c r="T75" s="61"/>
      <c r="U75" s="61"/>
    </row>
    <row r="76" spans="1:21" ht="14.25">
      <c r="A76" s="94">
        <f t="shared" si="0"/>
        <v>6133350</v>
      </c>
      <c r="B76" s="95">
        <f t="shared" si="0"/>
        <v>41325</v>
      </c>
      <c r="C76" s="91" t="s">
        <v>177</v>
      </c>
      <c r="D76" s="93" t="s">
        <v>43</v>
      </c>
      <c r="E76" s="93" t="s">
        <v>20</v>
      </c>
      <c r="F76" s="93" t="s">
        <v>175</v>
      </c>
      <c r="G76" s="71">
        <v>15</v>
      </c>
      <c r="H76" s="71"/>
      <c r="I76" s="71"/>
      <c r="J76" s="71" t="s">
        <v>168</v>
      </c>
      <c r="K76" s="71">
        <v>1</v>
      </c>
      <c r="T76" s="61"/>
      <c r="U76" s="61"/>
    </row>
    <row r="77" spans="1:21" ht="14.25">
      <c r="A77" s="94">
        <f t="shared" si="0"/>
        <v>6133350</v>
      </c>
      <c r="B77" s="95">
        <f t="shared" si="0"/>
        <v>41325</v>
      </c>
      <c r="C77" s="91" t="s">
        <v>178</v>
      </c>
      <c r="D77" s="93" t="s">
        <v>43</v>
      </c>
      <c r="E77" s="93" t="s">
        <v>12</v>
      </c>
      <c r="F77" s="93" t="s">
        <v>175</v>
      </c>
      <c r="G77" s="71">
        <v>10</v>
      </c>
      <c r="H77" s="71"/>
      <c r="I77" s="71"/>
      <c r="J77" s="71" t="s">
        <v>168</v>
      </c>
      <c r="K77" s="71">
        <v>3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179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180</v>
      </c>
      <c r="B82" s="14" t="s">
        <v>181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182</v>
      </c>
      <c r="B83" s="10" t="s">
        <v>183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140</v>
      </c>
      <c r="B84" s="23" t="s">
        <v>184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120</v>
      </c>
      <c r="D86" s="30" t="s">
        <v>88</v>
      </c>
      <c r="E86" s="231" t="s">
        <v>185</v>
      </c>
      <c r="F86" s="231"/>
      <c r="G86" s="231"/>
      <c r="H86" s="232" t="s">
        <v>186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61"/>
      <c r="U86" s="61"/>
    </row>
    <row r="87" spans="1:21" ht="12.75">
      <c r="A87" s="32" t="s">
        <v>32</v>
      </c>
      <c r="B87" s="32" t="s">
        <v>113</v>
      </c>
      <c r="C87" s="32" t="s">
        <v>180</v>
      </c>
      <c r="D87" s="98" t="s">
        <v>182</v>
      </c>
      <c r="E87" s="32" t="s">
        <v>187</v>
      </c>
      <c r="F87" s="32" t="s">
        <v>188</v>
      </c>
      <c r="G87" s="32" t="s">
        <v>189</v>
      </c>
      <c r="H87" s="99" t="s">
        <v>190</v>
      </c>
      <c r="I87" s="32" t="s">
        <v>191</v>
      </c>
      <c r="J87" s="32" t="s">
        <v>192</v>
      </c>
      <c r="K87" s="32" t="s">
        <v>193</v>
      </c>
      <c r="L87" s="32" t="s">
        <v>194</v>
      </c>
      <c r="M87" s="32" t="s">
        <v>195</v>
      </c>
      <c r="N87" s="32" t="s">
        <v>196</v>
      </c>
      <c r="O87" s="32" t="s">
        <v>197</v>
      </c>
      <c r="P87" s="32" t="s">
        <v>198</v>
      </c>
      <c r="Q87" s="32" t="s">
        <v>199</v>
      </c>
      <c r="R87" s="32" t="s">
        <v>200</v>
      </c>
      <c r="S87" s="32" t="s">
        <v>201</v>
      </c>
      <c r="T87" s="61"/>
      <c r="U87" s="61"/>
    </row>
    <row r="88" spans="1:21" ht="14.25">
      <c r="A88" s="66">
        <f>A66</f>
        <v>6133350</v>
      </c>
      <c r="B88" s="100">
        <f>B66</f>
        <v>41325</v>
      </c>
      <c r="C88" s="71" t="s">
        <v>202</v>
      </c>
      <c r="D88" s="71">
        <v>116</v>
      </c>
      <c r="E88" s="71">
        <v>5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6133350</v>
      </c>
      <c r="B89" s="95">
        <f t="shared" si="1"/>
        <v>41325</v>
      </c>
      <c r="C89" s="71" t="s">
        <v>203</v>
      </c>
      <c r="D89" s="71">
        <v>69</v>
      </c>
      <c r="E89" s="71">
        <v>4360</v>
      </c>
      <c r="F89" s="71">
        <v>1510</v>
      </c>
      <c r="G89" s="71">
        <v>1450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6133350</v>
      </c>
      <c r="B90" s="95">
        <f t="shared" si="1"/>
        <v>41325</v>
      </c>
      <c r="C90" s="71" t="s">
        <v>204</v>
      </c>
      <c r="D90" s="71">
        <v>20</v>
      </c>
      <c r="E90" s="71">
        <v>1</v>
      </c>
      <c r="F90" s="71"/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6133350</v>
      </c>
      <c r="B91" s="95">
        <f t="shared" si="1"/>
        <v>41325</v>
      </c>
      <c r="C91" s="71" t="s">
        <v>205</v>
      </c>
      <c r="D91" s="71">
        <v>26</v>
      </c>
      <c r="E91" s="71">
        <v>1</v>
      </c>
      <c r="F91" s="71"/>
      <c r="G91" s="71">
        <v>3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6133350</v>
      </c>
      <c r="B92" s="95">
        <f t="shared" si="1"/>
        <v>41325</v>
      </c>
      <c r="C92" s="71" t="s">
        <v>206</v>
      </c>
      <c r="D92" s="71">
        <v>46</v>
      </c>
      <c r="E92" s="71">
        <v>5</v>
      </c>
      <c r="F92" s="71">
        <v>2</v>
      </c>
      <c r="G92" s="71">
        <v>5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6133350</v>
      </c>
      <c r="B93" s="95">
        <f t="shared" si="1"/>
        <v>41325</v>
      </c>
      <c r="C93" s="71" t="s">
        <v>311</v>
      </c>
      <c r="D93" s="71">
        <v>140</v>
      </c>
      <c r="E93" s="71"/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6133350</v>
      </c>
      <c r="B94" s="95">
        <f t="shared" si="1"/>
        <v>41325</v>
      </c>
      <c r="C94" s="71" t="s">
        <v>207</v>
      </c>
      <c r="D94" s="71">
        <v>10</v>
      </c>
      <c r="E94" s="71">
        <v>1</v>
      </c>
      <c r="F94" s="71">
        <v>1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6133350</v>
      </c>
      <c r="B95" s="95">
        <f t="shared" si="1"/>
        <v>41325</v>
      </c>
      <c r="C95" s="71" t="s">
        <v>208</v>
      </c>
      <c r="D95" s="71">
        <v>190</v>
      </c>
      <c r="E95" s="71"/>
      <c r="F95" s="71"/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6133350</v>
      </c>
      <c r="B96" s="95">
        <f t="shared" si="1"/>
        <v>41325</v>
      </c>
      <c r="C96" s="71" t="s">
        <v>209</v>
      </c>
      <c r="D96" s="71">
        <v>3120</v>
      </c>
      <c r="E96" s="71">
        <v>133</v>
      </c>
      <c r="F96" s="71">
        <v>72</v>
      </c>
      <c r="G96" s="71">
        <v>12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6133350</v>
      </c>
      <c r="B97" s="95">
        <f t="shared" si="1"/>
        <v>41325</v>
      </c>
      <c r="C97" s="71" t="s">
        <v>210</v>
      </c>
      <c r="D97" s="71">
        <v>3163</v>
      </c>
      <c r="E97" s="71">
        <v>627</v>
      </c>
      <c r="F97" s="71">
        <v>168</v>
      </c>
      <c r="G97" s="71">
        <v>108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6133350</v>
      </c>
      <c r="B98" s="95">
        <f t="shared" si="1"/>
        <v>41325</v>
      </c>
      <c r="C98" s="71" t="s">
        <v>211</v>
      </c>
      <c r="D98" s="71">
        <v>183</v>
      </c>
      <c r="E98" s="71">
        <v>5</v>
      </c>
      <c r="F98" s="71">
        <v>22</v>
      </c>
      <c r="G98" s="71">
        <v>13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6133350</v>
      </c>
      <c r="B99" s="95">
        <f t="shared" si="1"/>
        <v>41325</v>
      </c>
      <c r="C99" s="71" t="s">
        <v>212</v>
      </c>
      <c r="D99" s="71">
        <v>364</v>
      </c>
      <c r="E99" s="71">
        <v>265</v>
      </c>
      <c r="F99" s="71">
        <v>340</v>
      </c>
      <c r="G99" s="71">
        <v>370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6133350</v>
      </c>
      <c r="B100" s="95">
        <f t="shared" si="1"/>
        <v>41325</v>
      </c>
      <c r="C100" s="71" t="s">
        <v>213</v>
      </c>
      <c r="D100" s="71">
        <v>399</v>
      </c>
      <c r="E100" s="71">
        <v>1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6133350</v>
      </c>
      <c r="B101" s="95">
        <f t="shared" si="1"/>
        <v>41325</v>
      </c>
      <c r="C101" s="71" t="s">
        <v>214</v>
      </c>
      <c r="D101" s="71">
        <v>421</v>
      </c>
      <c r="E101" s="71">
        <v>5</v>
      </c>
      <c r="F101" s="71">
        <v>2</v>
      </c>
      <c r="G101" s="71">
        <v>4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6133350</v>
      </c>
      <c r="B102" s="95">
        <f t="shared" si="1"/>
        <v>41325</v>
      </c>
      <c r="C102" s="71" t="s">
        <v>215</v>
      </c>
      <c r="D102" s="71">
        <v>807</v>
      </c>
      <c r="E102" s="71">
        <v>465</v>
      </c>
      <c r="F102" s="71">
        <v>185</v>
      </c>
      <c r="G102" s="71">
        <v>87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6133350</v>
      </c>
      <c r="B103" s="95">
        <f t="shared" si="1"/>
        <v>41325</v>
      </c>
      <c r="C103" s="71" t="s">
        <v>216</v>
      </c>
      <c r="D103" s="71">
        <v>831</v>
      </c>
      <c r="E103" s="71">
        <v>3</v>
      </c>
      <c r="F103" s="71">
        <v>3</v>
      </c>
      <c r="G103" s="71">
        <v>8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6133350</v>
      </c>
      <c r="B104" s="95">
        <f t="shared" si="1"/>
        <v>41325</v>
      </c>
      <c r="C104" s="71" t="s">
        <v>217</v>
      </c>
      <c r="D104" s="71">
        <v>757</v>
      </c>
      <c r="E104" s="71"/>
      <c r="F104" s="71">
        <v>15</v>
      </c>
      <c r="G104" s="71">
        <v>10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6133350</v>
      </c>
      <c r="B105" s="95">
        <f t="shared" si="1"/>
        <v>41325</v>
      </c>
      <c r="C105" s="71" t="s">
        <v>218</v>
      </c>
      <c r="D105" s="71">
        <v>783</v>
      </c>
      <c r="E105" s="71">
        <v>66</v>
      </c>
      <c r="F105" s="71">
        <v>1</v>
      </c>
      <c r="G105" s="71">
        <v>2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6133350</v>
      </c>
      <c r="B106" s="95">
        <f t="shared" si="1"/>
        <v>41325</v>
      </c>
      <c r="C106" s="71" t="s">
        <v>219</v>
      </c>
      <c r="D106" s="71">
        <v>801</v>
      </c>
      <c r="E106" s="71">
        <v>45</v>
      </c>
      <c r="F106" s="71">
        <v>45</v>
      </c>
      <c r="G106" s="71">
        <v>12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6133350</v>
      </c>
      <c r="B107" s="95">
        <f t="shared" si="1"/>
        <v>41325</v>
      </c>
      <c r="C107" s="71" t="s">
        <v>220</v>
      </c>
      <c r="D107" s="71">
        <v>753</v>
      </c>
      <c r="E107" s="71">
        <v>2</v>
      </c>
      <c r="F107" s="71">
        <v>2</v>
      </c>
      <c r="G107" s="71">
        <v>3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6133350</v>
      </c>
      <c r="B108" s="95">
        <f t="shared" si="1"/>
        <v>41325</v>
      </c>
      <c r="C108" s="71" t="s">
        <v>221</v>
      </c>
      <c r="D108" s="71">
        <v>906</v>
      </c>
      <c r="E108" s="71" t="s">
        <v>222</v>
      </c>
      <c r="F108" s="71"/>
      <c r="G108" s="71" t="s">
        <v>222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6133350</v>
      </c>
      <c r="B109" s="95">
        <f t="shared" si="2"/>
        <v>41325</v>
      </c>
      <c r="C109" s="71" t="s">
        <v>223</v>
      </c>
      <c r="D109" s="71">
        <v>933</v>
      </c>
      <c r="E109" s="71">
        <v>26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6133350</v>
      </c>
      <c r="B110" s="95">
        <f t="shared" si="2"/>
        <v>41325</v>
      </c>
      <c r="C110" s="71" t="s">
        <v>224</v>
      </c>
      <c r="D110" s="71">
        <v>1061</v>
      </c>
      <c r="E110" s="71">
        <v>1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6133350</v>
      </c>
      <c r="B111" s="95">
        <f t="shared" si="2"/>
        <v>41325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6133350</v>
      </c>
      <c r="B112" s="95">
        <f t="shared" si="2"/>
        <v>41325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6133350</v>
      </c>
      <c r="B113" s="95">
        <f t="shared" si="2"/>
        <v>41325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6133350</v>
      </c>
      <c r="B114" s="95">
        <f t="shared" si="2"/>
        <v>41325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6133350</v>
      </c>
      <c r="B115" s="95">
        <f t="shared" si="2"/>
        <v>41325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6133350</v>
      </c>
      <c r="B116" s="95">
        <f t="shared" si="2"/>
        <v>41325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6133350</v>
      </c>
      <c r="B117" s="95">
        <f t="shared" si="2"/>
        <v>41325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6133350</v>
      </c>
      <c r="B118" s="95">
        <f t="shared" si="2"/>
        <v>41325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6133350</v>
      </c>
      <c r="B119" s="95">
        <f t="shared" si="2"/>
        <v>41325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6133350</v>
      </c>
      <c r="B120" s="95">
        <f t="shared" si="2"/>
        <v>41325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6133350</v>
      </c>
      <c r="B121" s="95">
        <f t="shared" si="2"/>
        <v>41325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6133350</v>
      </c>
      <c r="B122" s="95">
        <f t="shared" si="2"/>
        <v>41325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6133350</v>
      </c>
      <c r="B123" s="95">
        <f t="shared" si="2"/>
        <v>41325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6133350</v>
      </c>
      <c r="B124" s="95">
        <f t="shared" si="2"/>
        <v>41325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6133350</v>
      </c>
      <c r="B125" s="95">
        <f t="shared" si="2"/>
        <v>41325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6133350</v>
      </c>
      <c r="B126" s="95">
        <f t="shared" si="2"/>
        <v>41325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6133350</v>
      </c>
      <c r="B127" s="95">
        <f t="shared" si="2"/>
        <v>41325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6133350</v>
      </c>
      <c r="B128" s="95">
        <f t="shared" si="2"/>
        <v>41325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6133350</v>
      </c>
      <c r="B129" s="95">
        <f t="shared" si="3"/>
        <v>41325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6133350</v>
      </c>
      <c r="B130" s="95">
        <f t="shared" si="3"/>
        <v>41325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6133350</v>
      </c>
      <c r="B131" s="95">
        <f t="shared" si="3"/>
        <v>41325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6133350</v>
      </c>
      <c r="B132" s="95">
        <f t="shared" si="3"/>
        <v>41325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6133350</v>
      </c>
      <c r="B133" s="95">
        <f t="shared" si="3"/>
        <v>41325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6133350</v>
      </c>
      <c r="B134" s="95">
        <f t="shared" si="3"/>
        <v>41325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6133350</v>
      </c>
      <c r="B135" s="95">
        <f t="shared" si="3"/>
        <v>41325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6133350</v>
      </c>
      <c r="B136" s="95">
        <f t="shared" si="3"/>
        <v>41325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6133350</v>
      </c>
      <c r="B137" s="95">
        <f t="shared" si="3"/>
        <v>41325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6133350</v>
      </c>
      <c r="B138" s="95">
        <f t="shared" si="3"/>
        <v>41325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6133350</v>
      </c>
      <c r="B139" s="95">
        <f t="shared" si="3"/>
        <v>41325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6133350</v>
      </c>
      <c r="B140" s="95">
        <f t="shared" si="3"/>
        <v>41325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6133350</v>
      </c>
      <c r="B141" s="95">
        <f t="shared" si="3"/>
        <v>41325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6133350</v>
      </c>
      <c r="B142" s="95">
        <f t="shared" si="3"/>
        <v>41325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6133350</v>
      </c>
      <c r="B143" s="95">
        <f t="shared" si="3"/>
        <v>41325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6133350</v>
      </c>
      <c r="B144" s="95">
        <f t="shared" si="3"/>
        <v>41325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6133350</v>
      </c>
      <c r="B145" s="95">
        <f t="shared" si="3"/>
        <v>41325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6133350</v>
      </c>
      <c r="B146" s="95">
        <f t="shared" si="3"/>
        <v>41325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6133350</v>
      </c>
      <c r="B147" s="95">
        <f t="shared" si="3"/>
        <v>41325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6133350</v>
      </c>
      <c r="B148" s="95">
        <f t="shared" si="3"/>
        <v>41325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6133350</v>
      </c>
      <c r="B149" s="95">
        <f t="shared" si="4"/>
        <v>41325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6133350</v>
      </c>
      <c r="B150" s="95">
        <f t="shared" si="4"/>
        <v>41325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6133350</v>
      </c>
      <c r="B151" s="95">
        <f t="shared" si="4"/>
        <v>41325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6133350</v>
      </c>
      <c r="B152" s="95">
        <f t="shared" si="4"/>
        <v>41325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6133350</v>
      </c>
      <c r="B153" s="95">
        <f t="shared" si="4"/>
        <v>41325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6133350</v>
      </c>
      <c r="B154" s="95">
        <f t="shared" si="4"/>
        <v>41325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6133350</v>
      </c>
      <c r="B155" s="95">
        <f t="shared" si="4"/>
        <v>41325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6133350</v>
      </c>
      <c r="B156" s="95">
        <f t="shared" si="4"/>
        <v>41325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6133350</v>
      </c>
      <c r="B157" s="95">
        <f t="shared" si="4"/>
        <v>41325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6133350</v>
      </c>
      <c r="B158" s="95">
        <f t="shared" si="4"/>
        <v>41325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6133350</v>
      </c>
      <c r="B159" s="95">
        <f t="shared" si="4"/>
        <v>41325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6133350</v>
      </c>
      <c r="B160" s="95">
        <f t="shared" si="4"/>
        <v>41325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6133350</v>
      </c>
      <c r="B161" s="95">
        <f t="shared" si="4"/>
        <v>41325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6133350</v>
      </c>
      <c r="B162" s="95">
        <f t="shared" si="4"/>
        <v>41325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6133350</v>
      </c>
      <c r="B163" s="95">
        <f t="shared" si="4"/>
        <v>41325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6133350</v>
      </c>
      <c r="B164" s="95">
        <f t="shared" si="4"/>
        <v>41325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6133350</v>
      </c>
      <c r="B165" s="95">
        <f t="shared" si="4"/>
        <v>41325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6133350</v>
      </c>
      <c r="B166" s="95">
        <f t="shared" si="4"/>
        <v>41325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6133350</v>
      </c>
      <c r="B167" s="95">
        <f t="shared" si="4"/>
        <v>41325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6133350</v>
      </c>
      <c r="B168" s="95">
        <f t="shared" si="4"/>
        <v>41325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6133350</v>
      </c>
      <c r="B169" s="95">
        <f t="shared" si="5"/>
        <v>41325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6133350</v>
      </c>
      <c r="B170" s="95">
        <f t="shared" si="5"/>
        <v>41325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6133350</v>
      </c>
      <c r="B171" s="95">
        <f t="shared" si="5"/>
        <v>41325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6133350</v>
      </c>
      <c r="B172" s="95">
        <f t="shared" si="5"/>
        <v>41325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6133350</v>
      </c>
      <c r="B173" s="95">
        <f t="shared" si="5"/>
        <v>41325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6133350</v>
      </c>
      <c r="B174" s="95">
        <f t="shared" si="5"/>
        <v>41325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6133350</v>
      </c>
      <c r="B175" s="95">
        <f t="shared" si="5"/>
        <v>41325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6133350</v>
      </c>
      <c r="B176" s="95">
        <f t="shared" si="5"/>
        <v>41325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6133350</v>
      </c>
      <c r="B177" s="95">
        <f t="shared" si="5"/>
        <v>41325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6133350</v>
      </c>
      <c r="B178" s="95">
        <f t="shared" si="5"/>
        <v>41325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6133350</v>
      </c>
      <c r="B179" s="95">
        <f t="shared" si="5"/>
        <v>41325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6133350</v>
      </c>
      <c r="B180" s="95">
        <f t="shared" si="5"/>
        <v>41325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6133350</v>
      </c>
      <c r="B181" s="95">
        <f t="shared" si="5"/>
        <v>41325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6133350</v>
      </c>
      <c r="B182" s="95">
        <f t="shared" si="5"/>
        <v>41325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6133350</v>
      </c>
      <c r="B183" s="95">
        <f t="shared" si="5"/>
        <v>41325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6133350</v>
      </c>
      <c r="B184" s="95">
        <f t="shared" si="5"/>
        <v>41325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6133350</v>
      </c>
      <c r="B185" s="95">
        <f t="shared" si="5"/>
        <v>41325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6133350</v>
      </c>
      <c r="B186" s="95">
        <f t="shared" si="5"/>
        <v>41325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6133350</v>
      </c>
      <c r="B187" s="95">
        <f t="shared" si="5"/>
        <v>41325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6133350</v>
      </c>
      <c r="B188" s="95">
        <f t="shared" si="5"/>
        <v>41325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6133350</v>
      </c>
      <c r="B189" s="95">
        <f t="shared" si="6"/>
        <v>41325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6133350</v>
      </c>
      <c r="B190" s="95">
        <f t="shared" si="6"/>
        <v>41325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6133350</v>
      </c>
      <c r="B191" s="95">
        <f t="shared" si="6"/>
        <v>41325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6133350</v>
      </c>
      <c r="B192" s="95">
        <f t="shared" si="6"/>
        <v>41325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6133350</v>
      </c>
      <c r="B193" s="95">
        <f t="shared" si="6"/>
        <v>41325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6133350</v>
      </c>
      <c r="B194" s="95">
        <f t="shared" si="6"/>
        <v>41325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6133350</v>
      </c>
      <c r="B195" s="95">
        <f t="shared" si="6"/>
        <v>41325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6133350</v>
      </c>
      <c r="B196" s="95">
        <f t="shared" si="6"/>
        <v>41325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6133350</v>
      </c>
      <c r="B197" s="95">
        <f t="shared" si="6"/>
        <v>41325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6133350</v>
      </c>
      <c r="B198" s="95">
        <f t="shared" si="6"/>
        <v>41325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6133350</v>
      </c>
      <c r="B199" s="95">
        <f t="shared" si="6"/>
        <v>41325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6133350</v>
      </c>
      <c r="B200" s="95">
        <f t="shared" si="6"/>
        <v>41325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6133350</v>
      </c>
      <c r="B201" s="95">
        <f t="shared" si="6"/>
        <v>41325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6133350</v>
      </c>
      <c r="B202" s="95">
        <f t="shared" si="6"/>
        <v>41325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6133350</v>
      </c>
      <c r="B203" s="95">
        <f t="shared" si="6"/>
        <v>41325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6133350</v>
      </c>
      <c r="B204" s="95">
        <f t="shared" si="6"/>
        <v>41325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6133350</v>
      </c>
      <c r="B205" s="95">
        <f t="shared" si="6"/>
        <v>41325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6133350</v>
      </c>
      <c r="B206" s="95">
        <f t="shared" si="6"/>
        <v>41325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6133350</v>
      </c>
      <c r="B207" s="95">
        <f t="shared" si="6"/>
        <v>41325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6133350</v>
      </c>
      <c r="B208" s="95">
        <f t="shared" si="6"/>
        <v>41325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6133350</v>
      </c>
      <c r="B209" s="95">
        <f t="shared" si="7"/>
        <v>41325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6133350</v>
      </c>
      <c r="B210" s="95">
        <f t="shared" si="7"/>
        <v>41325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6133350</v>
      </c>
      <c r="B211" s="95">
        <f t="shared" si="7"/>
        <v>41325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6133350</v>
      </c>
      <c r="B212" s="95">
        <f t="shared" si="7"/>
        <v>41325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6133350</v>
      </c>
      <c r="B213" s="95">
        <f t="shared" si="7"/>
        <v>41325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6133350</v>
      </c>
      <c r="B214" s="95">
        <f t="shared" si="7"/>
        <v>41325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6133350</v>
      </c>
      <c r="B215" s="95">
        <f t="shared" si="7"/>
        <v>41325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6133350</v>
      </c>
      <c r="B216" s="95">
        <f t="shared" si="7"/>
        <v>41325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6133350</v>
      </c>
      <c r="B217" s="95">
        <f t="shared" si="7"/>
        <v>41325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6133350</v>
      </c>
      <c r="B218" s="95">
        <f t="shared" si="7"/>
        <v>41325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6133350</v>
      </c>
      <c r="B219" s="95">
        <f t="shared" si="7"/>
        <v>41325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6133350</v>
      </c>
      <c r="B220" s="95">
        <f t="shared" si="7"/>
        <v>41325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6133350</v>
      </c>
      <c r="B221" s="95">
        <f t="shared" si="7"/>
        <v>41325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6133350</v>
      </c>
      <c r="B222" s="95">
        <f t="shared" si="7"/>
        <v>41325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6133350</v>
      </c>
      <c r="B223" s="95">
        <f t="shared" si="7"/>
        <v>41325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6133350</v>
      </c>
      <c r="B224" s="95">
        <f t="shared" si="7"/>
        <v>41325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6133350</v>
      </c>
      <c r="B225" s="95">
        <f t="shared" si="7"/>
        <v>41325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6133350</v>
      </c>
      <c r="B226" s="95">
        <f t="shared" si="7"/>
        <v>41325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6133350</v>
      </c>
      <c r="B227" s="95">
        <f t="shared" si="7"/>
        <v>41325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6133350</v>
      </c>
      <c r="B228" s="95">
        <f t="shared" si="7"/>
        <v>41325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6133350</v>
      </c>
      <c r="B229" s="95">
        <f t="shared" si="8"/>
        <v>41325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6133350</v>
      </c>
      <c r="B230" s="95">
        <f t="shared" si="8"/>
        <v>41325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6133350</v>
      </c>
      <c r="B231" s="95">
        <f t="shared" si="8"/>
        <v>41325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6133350</v>
      </c>
      <c r="B232" s="95">
        <f t="shared" si="8"/>
        <v>41325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6133350</v>
      </c>
      <c r="B233" s="95">
        <f t="shared" si="8"/>
        <v>41325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6133350</v>
      </c>
      <c r="B234" s="95">
        <f t="shared" si="8"/>
        <v>41325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6133350</v>
      </c>
      <c r="B235" s="95">
        <f t="shared" si="8"/>
        <v>41325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6133350</v>
      </c>
      <c r="B236" s="95">
        <f t="shared" si="8"/>
        <v>41325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6133350</v>
      </c>
      <c r="B237" s="95">
        <f t="shared" si="8"/>
        <v>41325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6133350</v>
      </c>
      <c r="B238" s="95">
        <f t="shared" si="8"/>
        <v>41325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6133350</v>
      </c>
      <c r="B239" s="95">
        <f t="shared" si="8"/>
        <v>41325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6133350</v>
      </c>
      <c r="B240" s="95">
        <f t="shared" si="8"/>
        <v>41325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6133350</v>
      </c>
      <c r="B241" s="95">
        <f t="shared" si="8"/>
        <v>41325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6133350</v>
      </c>
      <c r="B242" s="95">
        <f t="shared" si="8"/>
        <v>41325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6133350</v>
      </c>
      <c r="B243" s="95">
        <f t="shared" si="8"/>
        <v>41325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zoomScale="85" zoomScaleNormal="85" zoomScaleSheetLayoutView="55" zoomScalePageLayoutView="0" workbookViewId="0" topLeftCell="F27">
      <selection activeCell="E39" sqref="E39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308" t="s">
        <v>239</v>
      </c>
      <c r="B1" s="309"/>
      <c r="C1" s="103"/>
      <c r="D1" s="103"/>
      <c r="E1" s="103"/>
      <c r="F1" s="103"/>
      <c r="G1" s="103"/>
      <c r="H1" s="103"/>
      <c r="I1" s="104" t="s">
        <v>240</v>
      </c>
      <c r="J1" s="308" t="s">
        <v>239</v>
      </c>
      <c r="K1" s="309"/>
      <c r="L1" s="103"/>
      <c r="M1" s="103"/>
      <c r="N1" s="103"/>
      <c r="O1" s="103"/>
      <c r="Q1" s="106"/>
      <c r="R1" s="104" t="s">
        <v>241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111</v>
      </c>
      <c r="D5" s="118" t="s">
        <v>113</v>
      </c>
      <c r="E5" s="117" t="s">
        <v>92</v>
      </c>
      <c r="F5" s="119" t="s">
        <v>93</v>
      </c>
      <c r="G5" s="117" t="s">
        <v>94</v>
      </c>
      <c r="H5" s="119" t="s">
        <v>95</v>
      </c>
      <c r="J5" s="310" t="s">
        <v>138</v>
      </c>
      <c r="K5" s="311"/>
      <c r="L5" s="311"/>
      <c r="M5" s="311"/>
      <c r="N5" s="311"/>
      <c r="O5" s="311"/>
      <c r="P5" s="312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13">
        <v>6133350</v>
      </c>
      <c r="B6" s="295" t="s">
        <v>98</v>
      </c>
      <c r="C6" s="295" t="s">
        <v>99</v>
      </c>
      <c r="D6" s="298">
        <v>41325</v>
      </c>
      <c r="E6" s="267">
        <v>989930</v>
      </c>
      <c r="F6" s="267">
        <v>6485857.95</v>
      </c>
      <c r="G6" s="267">
        <v>989974</v>
      </c>
      <c r="H6" s="303">
        <v>6485975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14"/>
      <c r="B7" s="296"/>
      <c r="C7" s="296"/>
      <c r="D7" s="299"/>
      <c r="E7" s="268"/>
      <c r="F7" s="268"/>
      <c r="G7" s="268"/>
      <c r="H7" s="304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15"/>
      <c r="B8" s="297"/>
      <c r="C8" s="297"/>
      <c r="D8" s="300"/>
      <c r="E8" s="269"/>
      <c r="F8" s="269"/>
      <c r="G8" s="269"/>
      <c r="H8" s="305"/>
      <c r="J8" s="129" t="s">
        <v>121</v>
      </c>
      <c r="K8" s="130" t="s">
        <v>298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139</v>
      </c>
      <c r="K9" s="134" t="s">
        <v>298</v>
      </c>
      <c r="L9" s="134"/>
      <c r="M9" s="134"/>
      <c r="N9" s="134"/>
      <c r="O9" s="135"/>
      <c r="P9" s="136"/>
    </row>
    <row r="10" spans="4:16" ht="12.75" customHeight="1">
      <c r="D10" s="115"/>
      <c r="E10" s="270" t="s">
        <v>242</v>
      </c>
      <c r="F10" s="271"/>
      <c r="G10" s="272"/>
      <c r="H10" s="115"/>
      <c r="I10" s="115"/>
      <c r="J10" s="133" t="s">
        <v>243</v>
      </c>
      <c r="K10" s="134" t="s">
        <v>299</v>
      </c>
      <c r="L10" s="134"/>
      <c r="M10" s="134"/>
      <c r="N10" s="134"/>
      <c r="O10" s="135"/>
      <c r="P10" s="136"/>
    </row>
    <row r="11" spans="4:19" ht="12.75" customHeight="1">
      <c r="D11" s="115"/>
      <c r="E11" s="273"/>
      <c r="F11" s="274"/>
      <c r="G11" s="275"/>
      <c r="H11" s="115"/>
      <c r="I11" s="115"/>
      <c r="J11" s="133" t="s">
        <v>143</v>
      </c>
      <c r="K11" s="134" t="s">
        <v>144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244</v>
      </c>
      <c r="C12" s="138">
        <v>13.5</v>
      </c>
      <c r="D12" s="115"/>
      <c r="E12" s="273"/>
      <c r="F12" s="274"/>
      <c r="G12" s="275"/>
      <c r="H12" s="115"/>
      <c r="I12" s="115"/>
      <c r="J12" s="133" t="s">
        <v>147</v>
      </c>
      <c r="K12" s="134" t="s">
        <v>148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245</v>
      </c>
      <c r="C13" s="141">
        <v>162</v>
      </c>
      <c r="D13" s="115"/>
      <c r="E13" s="273"/>
      <c r="F13" s="274"/>
      <c r="G13" s="275"/>
      <c r="H13" s="115"/>
      <c r="I13" s="115"/>
      <c r="J13" s="133" t="s">
        <v>151</v>
      </c>
      <c r="K13" s="134" t="s">
        <v>152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246</v>
      </c>
      <c r="C14" s="141">
        <v>8</v>
      </c>
      <c r="D14" s="115"/>
      <c r="E14" s="276"/>
      <c r="F14" s="277"/>
      <c r="G14" s="278"/>
      <c r="H14" s="115"/>
      <c r="I14" s="115"/>
      <c r="J14" s="133" t="s">
        <v>155</v>
      </c>
      <c r="K14" s="134" t="s">
        <v>156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247</v>
      </c>
      <c r="C15" s="143">
        <f>C13*C14</f>
        <v>1296</v>
      </c>
      <c r="D15" s="115"/>
      <c r="E15" s="144"/>
      <c r="F15" s="144"/>
      <c r="G15" s="144"/>
      <c r="H15" s="115"/>
      <c r="I15" s="115"/>
      <c r="J15" s="145" t="s">
        <v>159</v>
      </c>
      <c r="K15" s="146" t="s">
        <v>160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248</v>
      </c>
      <c r="C16" s="152">
        <f>+C15*0.05</f>
        <v>64.8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116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120</v>
      </c>
      <c r="O17" s="157" t="s">
        <v>120</v>
      </c>
      <c r="P17" s="157" t="s">
        <v>120</v>
      </c>
      <c r="Q17" s="157" t="s">
        <v>120</v>
      </c>
      <c r="R17" s="157" t="s">
        <v>120</v>
      </c>
      <c r="S17" s="105"/>
    </row>
    <row r="18" spans="1:19" ht="22.5">
      <c r="A18" s="233"/>
      <c r="B18" s="234"/>
      <c r="C18" s="234"/>
      <c r="D18" s="234"/>
      <c r="E18" s="235"/>
      <c r="F18" s="115"/>
      <c r="G18" s="115"/>
      <c r="H18" s="115"/>
      <c r="I18" s="115"/>
      <c r="J18" s="158" t="s">
        <v>249</v>
      </c>
      <c r="K18" s="159" t="s">
        <v>121</v>
      </c>
      <c r="L18" s="160" t="s">
        <v>139</v>
      </c>
      <c r="M18" s="160" t="s">
        <v>243</v>
      </c>
      <c r="N18" s="160" t="s">
        <v>143</v>
      </c>
      <c r="O18" s="160" t="s">
        <v>147</v>
      </c>
      <c r="P18" s="160" t="s">
        <v>151</v>
      </c>
      <c r="Q18" s="160" t="s">
        <v>155</v>
      </c>
      <c r="R18" s="161" t="s">
        <v>159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163</v>
      </c>
      <c r="K19" s="156" t="s">
        <v>11</v>
      </c>
      <c r="L19" s="156" t="s">
        <v>20</v>
      </c>
      <c r="M19" s="156" t="s">
        <v>164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165</v>
      </c>
      <c r="K20" s="156" t="s">
        <v>28</v>
      </c>
      <c r="L20" s="156" t="s">
        <v>37</v>
      </c>
      <c r="M20" s="156" t="s">
        <v>164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166</v>
      </c>
      <c r="K21" s="156" t="s">
        <v>36</v>
      </c>
      <c r="L21" s="156" t="s">
        <v>12</v>
      </c>
      <c r="M21" s="156" t="s">
        <v>164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167</v>
      </c>
      <c r="K22" s="156" t="s">
        <v>48</v>
      </c>
      <c r="L22" s="156" t="s">
        <v>29</v>
      </c>
      <c r="M22" s="156" t="s">
        <v>164</v>
      </c>
      <c r="N22" s="163"/>
      <c r="O22" s="163"/>
      <c r="P22" s="163"/>
      <c r="Q22" s="163"/>
      <c r="R22" s="164"/>
      <c r="S22" s="105"/>
    </row>
    <row r="23" spans="1:19" ht="14.25" customHeight="1">
      <c r="A23" s="306" t="s">
        <v>32</v>
      </c>
      <c r="B23" s="307"/>
      <c r="C23" s="130" t="s">
        <v>300</v>
      </c>
      <c r="D23" s="130"/>
      <c r="E23" s="130"/>
      <c r="F23" s="167"/>
      <c r="J23" s="165" t="s">
        <v>169</v>
      </c>
      <c r="K23" s="156" t="s">
        <v>43</v>
      </c>
      <c r="L23" s="156" t="s">
        <v>29</v>
      </c>
      <c r="M23" s="156" t="s">
        <v>170</v>
      </c>
      <c r="N23" s="163"/>
      <c r="O23" s="163"/>
      <c r="P23" s="163"/>
      <c r="Q23" s="163"/>
      <c r="R23" s="164"/>
      <c r="S23" s="105"/>
    </row>
    <row r="24" spans="1:19" ht="14.25" customHeight="1">
      <c r="A24" s="283" t="s">
        <v>39</v>
      </c>
      <c r="B24" s="284"/>
      <c r="C24" s="134" t="s">
        <v>40</v>
      </c>
      <c r="D24" s="134"/>
      <c r="E24" s="134"/>
      <c r="F24" s="169"/>
      <c r="J24" s="165" t="s">
        <v>171</v>
      </c>
      <c r="K24" s="156" t="s">
        <v>43</v>
      </c>
      <c r="L24" s="156" t="s">
        <v>12</v>
      </c>
      <c r="M24" s="156" t="s">
        <v>170</v>
      </c>
      <c r="N24" s="163"/>
      <c r="O24" s="163"/>
      <c r="P24" s="163"/>
      <c r="Q24" s="163"/>
      <c r="R24" s="164"/>
      <c r="S24" s="105"/>
    </row>
    <row r="25" spans="1:19" ht="14.25" customHeight="1">
      <c r="A25" s="283" t="s">
        <v>44</v>
      </c>
      <c r="B25" s="284"/>
      <c r="C25" s="134" t="s">
        <v>250</v>
      </c>
      <c r="D25" s="134"/>
      <c r="E25" s="134"/>
      <c r="F25" s="169"/>
      <c r="J25" s="165" t="s">
        <v>172</v>
      </c>
      <c r="K25" s="156" t="s">
        <v>43</v>
      </c>
      <c r="L25" s="156" t="s">
        <v>20</v>
      </c>
      <c r="M25" s="156" t="s">
        <v>170</v>
      </c>
      <c r="N25" s="163"/>
      <c r="O25" s="163"/>
      <c r="P25" s="163"/>
      <c r="Q25" s="163"/>
      <c r="R25" s="164"/>
      <c r="S25" s="105"/>
    </row>
    <row r="26" spans="1:19" ht="14.25" customHeight="1">
      <c r="A26" s="283" t="s">
        <v>113</v>
      </c>
      <c r="B26" s="284"/>
      <c r="C26" s="134" t="s">
        <v>301</v>
      </c>
      <c r="D26" s="134"/>
      <c r="E26" s="134"/>
      <c r="F26" s="169"/>
      <c r="J26" s="165" t="s">
        <v>173</v>
      </c>
      <c r="K26" s="156" t="s">
        <v>72</v>
      </c>
      <c r="L26" s="156" t="s">
        <v>29</v>
      </c>
      <c r="M26" s="156" t="s">
        <v>170</v>
      </c>
      <c r="N26" s="163"/>
      <c r="O26" s="163"/>
      <c r="P26" s="163"/>
      <c r="Q26" s="163"/>
      <c r="R26" s="164"/>
      <c r="S26" s="105"/>
    </row>
    <row r="27" spans="1:19" ht="14.25" customHeight="1">
      <c r="A27" s="283" t="s">
        <v>92</v>
      </c>
      <c r="B27" s="284"/>
      <c r="C27" s="124" t="s">
        <v>302</v>
      </c>
      <c r="D27" s="124"/>
      <c r="E27" s="124"/>
      <c r="F27" s="169"/>
      <c r="J27" s="165" t="s">
        <v>174</v>
      </c>
      <c r="K27" s="156" t="s">
        <v>43</v>
      </c>
      <c r="L27" s="156" t="s">
        <v>37</v>
      </c>
      <c r="M27" s="156" t="s">
        <v>175</v>
      </c>
      <c r="N27" s="163"/>
      <c r="O27" s="163"/>
      <c r="P27" s="163"/>
      <c r="Q27" s="163"/>
      <c r="R27" s="164"/>
      <c r="S27" s="105"/>
    </row>
    <row r="28" spans="1:19" ht="14.25" customHeight="1">
      <c r="A28" s="283" t="s">
        <v>93</v>
      </c>
      <c r="B28" s="284"/>
      <c r="C28" s="124" t="s">
        <v>303</v>
      </c>
      <c r="D28" s="124"/>
      <c r="E28" s="124"/>
      <c r="F28" s="169"/>
      <c r="J28" s="165" t="s">
        <v>176</v>
      </c>
      <c r="K28" s="156" t="s">
        <v>43</v>
      </c>
      <c r="L28" s="156" t="s">
        <v>29</v>
      </c>
      <c r="M28" s="156" t="s">
        <v>175</v>
      </c>
      <c r="N28" s="163"/>
      <c r="O28" s="163"/>
      <c r="P28" s="163"/>
      <c r="Q28" s="163"/>
      <c r="R28" s="164"/>
      <c r="S28" s="105"/>
    </row>
    <row r="29" spans="1:18" ht="14.25" customHeight="1">
      <c r="A29" s="283" t="s">
        <v>94</v>
      </c>
      <c r="B29" s="284"/>
      <c r="C29" s="124" t="s">
        <v>304</v>
      </c>
      <c r="D29" s="124"/>
      <c r="E29" s="124"/>
      <c r="F29" s="169"/>
      <c r="J29" s="165" t="s">
        <v>177</v>
      </c>
      <c r="K29" s="156" t="s">
        <v>43</v>
      </c>
      <c r="L29" s="156" t="s">
        <v>20</v>
      </c>
      <c r="M29" s="156" t="s">
        <v>175</v>
      </c>
      <c r="N29" s="163"/>
      <c r="O29" s="163"/>
      <c r="P29" s="163"/>
      <c r="Q29" s="163"/>
      <c r="R29" s="164"/>
    </row>
    <row r="30" spans="1:18" ht="14.25" customHeight="1">
      <c r="A30" s="283" t="s">
        <v>95</v>
      </c>
      <c r="B30" s="284"/>
      <c r="C30" s="124" t="s">
        <v>305</v>
      </c>
      <c r="D30" s="124"/>
      <c r="E30" s="124"/>
      <c r="F30" s="169"/>
      <c r="J30" s="170" t="s">
        <v>178</v>
      </c>
      <c r="K30" s="171" t="s">
        <v>43</v>
      </c>
      <c r="L30" s="171" t="s">
        <v>12</v>
      </c>
      <c r="M30" s="171" t="s">
        <v>175</v>
      </c>
      <c r="N30" s="172"/>
      <c r="O30" s="172"/>
      <c r="P30" s="172"/>
      <c r="Q30" s="172"/>
      <c r="R30" s="173"/>
    </row>
    <row r="31" spans="1:6" ht="14.25" customHeight="1">
      <c r="A31" s="283" t="s">
        <v>244</v>
      </c>
      <c r="B31" s="284"/>
      <c r="C31" s="124" t="s">
        <v>306</v>
      </c>
      <c r="D31" s="124"/>
      <c r="E31" s="128"/>
      <c r="F31" s="169"/>
    </row>
    <row r="32" spans="1:14" ht="14.25" customHeight="1">
      <c r="A32" s="283" t="s">
        <v>245</v>
      </c>
      <c r="B32" s="284"/>
      <c r="C32" s="124" t="s">
        <v>307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246</v>
      </c>
      <c r="B33" s="168"/>
      <c r="C33" s="124" t="s">
        <v>308</v>
      </c>
      <c r="D33" s="134"/>
      <c r="E33" s="134"/>
      <c r="F33" s="169"/>
      <c r="L33" s="301" t="s">
        <v>141</v>
      </c>
      <c r="M33" s="302"/>
      <c r="N33" s="174" t="s">
        <v>122</v>
      </c>
      <c r="O33" s="174" t="s">
        <v>142</v>
      </c>
    </row>
    <row r="34" spans="1:15" ht="14.25" customHeight="1">
      <c r="A34" s="133" t="s">
        <v>247</v>
      </c>
      <c r="B34" s="168"/>
      <c r="C34" s="124" t="s">
        <v>309</v>
      </c>
      <c r="D34" s="134"/>
      <c r="E34" s="134"/>
      <c r="F34" s="169"/>
      <c r="L34" s="175" t="s">
        <v>145</v>
      </c>
      <c r="M34" s="176"/>
      <c r="N34" s="177" t="s">
        <v>37</v>
      </c>
      <c r="O34" s="177" t="s">
        <v>146</v>
      </c>
    </row>
    <row r="35" spans="1:15" ht="14.25" customHeight="1">
      <c r="A35" s="133" t="s">
        <v>248</v>
      </c>
      <c r="B35" s="168"/>
      <c r="C35" s="134" t="s">
        <v>310</v>
      </c>
      <c r="D35" s="134"/>
      <c r="E35" s="134"/>
      <c r="F35" s="169"/>
      <c r="L35" s="178" t="s">
        <v>149</v>
      </c>
      <c r="M35" s="179"/>
      <c r="N35" s="180" t="s">
        <v>12</v>
      </c>
      <c r="O35" s="180" t="s">
        <v>150</v>
      </c>
    </row>
    <row r="36" spans="1:15" ht="14.25" customHeight="1">
      <c r="A36" s="133" t="s">
        <v>251</v>
      </c>
      <c r="B36" s="168"/>
      <c r="C36" s="134" t="s">
        <v>252</v>
      </c>
      <c r="D36" s="134"/>
      <c r="E36" s="134"/>
      <c r="F36" s="169"/>
      <c r="L36" s="178" t="s">
        <v>153</v>
      </c>
      <c r="M36" s="179"/>
      <c r="N36" s="180" t="s">
        <v>20</v>
      </c>
      <c r="O36" s="180" t="s">
        <v>154</v>
      </c>
    </row>
    <row r="37" spans="1:15" ht="14.25" customHeight="1">
      <c r="A37" s="145" t="s">
        <v>253</v>
      </c>
      <c r="B37" s="181"/>
      <c r="C37" s="146" t="s">
        <v>254</v>
      </c>
      <c r="D37" s="148"/>
      <c r="E37" s="148"/>
      <c r="F37" s="182"/>
      <c r="L37" s="183" t="s">
        <v>157</v>
      </c>
      <c r="M37" s="184"/>
      <c r="N37" s="185" t="s">
        <v>29</v>
      </c>
      <c r="O37" s="18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308" t="s">
        <v>239</v>
      </c>
      <c r="B41" s="309"/>
      <c r="C41" s="103"/>
      <c r="D41" s="103"/>
      <c r="E41" s="103"/>
      <c r="F41" s="103"/>
      <c r="G41" s="104" t="s">
        <v>255</v>
      </c>
      <c r="H41" s="308" t="s">
        <v>239</v>
      </c>
      <c r="I41" s="309"/>
      <c r="J41" s="103"/>
      <c r="K41" s="103"/>
      <c r="L41" s="103"/>
      <c r="M41" s="103"/>
      <c r="Q41" s="104" t="s">
        <v>256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9" t="s">
        <v>257</v>
      </c>
      <c r="I45" s="280"/>
      <c r="J45" s="280"/>
      <c r="K45" s="281"/>
      <c r="L45" s="281"/>
      <c r="M45" s="281"/>
      <c r="N45" s="281"/>
      <c r="O45" s="281"/>
      <c r="P45" s="282"/>
    </row>
    <row r="46" spans="8:16" ht="12" thickBot="1">
      <c r="H46" s="187" t="s">
        <v>122</v>
      </c>
      <c r="I46" s="290" t="s">
        <v>29</v>
      </c>
      <c r="J46" s="291"/>
      <c r="K46" s="287" t="s">
        <v>20</v>
      </c>
      <c r="L46" s="286"/>
      <c r="M46" s="288" t="s">
        <v>12</v>
      </c>
      <c r="N46" s="289"/>
      <c r="O46" s="285" t="s">
        <v>37</v>
      </c>
      <c r="P46" s="286"/>
    </row>
    <row r="47" spans="1:16" ht="12.75" customHeight="1">
      <c r="A47" s="259" t="s">
        <v>258</v>
      </c>
      <c r="B47" s="260"/>
      <c r="C47" s="260"/>
      <c r="D47" s="260"/>
      <c r="E47" s="260"/>
      <c r="F47" s="260"/>
      <c r="G47" s="261"/>
      <c r="H47" s="250" t="s">
        <v>259</v>
      </c>
      <c r="I47" s="265" t="s">
        <v>260</v>
      </c>
      <c r="J47" s="266"/>
      <c r="K47" s="294" t="s">
        <v>261</v>
      </c>
      <c r="L47" s="293"/>
      <c r="M47" s="292" t="s">
        <v>262</v>
      </c>
      <c r="N47" s="293"/>
      <c r="O47" s="292" t="s">
        <v>263</v>
      </c>
      <c r="P47" s="293"/>
    </row>
    <row r="48" spans="1:16" ht="13.5" customHeight="1" thickBot="1">
      <c r="A48" s="262"/>
      <c r="B48" s="263"/>
      <c r="C48" s="263"/>
      <c r="D48" s="263"/>
      <c r="E48" s="263"/>
      <c r="F48" s="263"/>
      <c r="G48" s="264"/>
      <c r="H48" s="251"/>
      <c r="I48" s="249" t="s">
        <v>158</v>
      </c>
      <c r="J48" s="245"/>
      <c r="K48" s="256" t="s">
        <v>154</v>
      </c>
      <c r="L48" s="241"/>
      <c r="M48" s="239" t="s">
        <v>150</v>
      </c>
      <c r="N48" s="241"/>
      <c r="O48" s="239" t="s">
        <v>146</v>
      </c>
      <c r="P48" s="241"/>
    </row>
    <row r="49" spans="1:17" s="189" customFormat="1" ht="13.5" customHeight="1">
      <c r="A49" s="254" t="s">
        <v>264</v>
      </c>
      <c r="B49" s="248" t="s">
        <v>265</v>
      </c>
      <c r="C49" s="236" t="s">
        <v>122</v>
      </c>
      <c r="D49" s="244" t="s">
        <v>266</v>
      </c>
      <c r="E49" s="257" t="s">
        <v>267</v>
      </c>
      <c r="F49" s="257" t="s">
        <v>268</v>
      </c>
      <c r="G49" s="257" t="s">
        <v>269</v>
      </c>
      <c r="H49" s="188"/>
      <c r="I49" s="252" t="s">
        <v>270</v>
      </c>
      <c r="J49" s="252" t="s">
        <v>271</v>
      </c>
      <c r="K49" s="238" t="s">
        <v>270</v>
      </c>
      <c r="L49" s="240" t="s">
        <v>271</v>
      </c>
      <c r="M49" s="238" t="s">
        <v>270</v>
      </c>
      <c r="N49" s="240" t="s">
        <v>271</v>
      </c>
      <c r="O49" s="238" t="s">
        <v>270</v>
      </c>
      <c r="P49" s="240" t="s">
        <v>271</v>
      </c>
      <c r="Q49" s="246" t="s">
        <v>272</v>
      </c>
    </row>
    <row r="50" spans="1:17" s="189" customFormat="1" ht="13.5" customHeight="1" thickBot="1">
      <c r="A50" s="255"/>
      <c r="B50" s="249"/>
      <c r="C50" s="237"/>
      <c r="D50" s="245"/>
      <c r="E50" s="258"/>
      <c r="F50" s="258"/>
      <c r="G50" s="258"/>
      <c r="H50" s="190"/>
      <c r="I50" s="253"/>
      <c r="J50" s="253"/>
      <c r="K50" s="239"/>
      <c r="L50" s="241"/>
      <c r="M50" s="239"/>
      <c r="N50" s="241"/>
      <c r="O50" s="239"/>
      <c r="P50" s="241"/>
      <c r="Q50" s="247"/>
    </row>
    <row r="51" spans="1:17" ht="11.25">
      <c r="A51" s="191" t="s">
        <v>273</v>
      </c>
      <c r="B51" s="192" t="s">
        <v>273</v>
      </c>
      <c r="C51" s="193" t="s">
        <v>11</v>
      </c>
      <c r="D51" s="194">
        <v>11</v>
      </c>
      <c r="E51" s="194">
        <v>1</v>
      </c>
      <c r="F51" s="195" t="s">
        <v>124</v>
      </c>
      <c r="G51" s="196">
        <f aca="true" t="shared" si="0" ref="G51:G62">IF(E51&lt;50,IF(E51&lt;25,IF(E51&lt;5,"","1"),"2"),"3")</f>
      </c>
      <c r="H51" s="197"/>
      <c r="I51" s="196"/>
      <c r="J51" s="196"/>
      <c r="K51" s="198" t="s">
        <v>163</v>
      </c>
      <c r="L51" s="199">
        <v>2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274</v>
      </c>
      <c r="B52" s="201" t="s">
        <v>275</v>
      </c>
      <c r="C52" s="202" t="s">
        <v>19</v>
      </c>
      <c r="D52" s="203">
        <v>10</v>
      </c>
      <c r="E52" s="203"/>
      <c r="F52" s="204"/>
      <c r="G52" s="205">
        <f t="shared" si="0"/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276</v>
      </c>
      <c r="B53" s="201" t="s">
        <v>277</v>
      </c>
      <c r="C53" s="202" t="s">
        <v>28</v>
      </c>
      <c r="D53" s="203">
        <v>9</v>
      </c>
      <c r="E53" s="203">
        <v>1</v>
      </c>
      <c r="F53" s="204" t="s">
        <v>124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165</v>
      </c>
      <c r="P53" s="207">
        <v>1</v>
      </c>
      <c r="Q53" s="205">
        <v>1</v>
      </c>
    </row>
    <row r="54" spans="1:17" ht="22.5">
      <c r="A54" s="200" t="s">
        <v>278</v>
      </c>
      <c r="B54" s="201" t="s">
        <v>279</v>
      </c>
      <c r="C54" s="208" t="s">
        <v>36</v>
      </c>
      <c r="D54" s="203">
        <v>8</v>
      </c>
      <c r="E54" s="203">
        <v>1</v>
      </c>
      <c r="F54" s="204" t="s">
        <v>124</v>
      </c>
      <c r="G54" s="205">
        <f t="shared" si="0"/>
      </c>
      <c r="H54" s="197"/>
      <c r="I54" s="205"/>
      <c r="J54" s="205"/>
      <c r="K54" s="206"/>
      <c r="L54" s="207">
        <v>2</v>
      </c>
      <c r="M54" s="206" t="s">
        <v>166</v>
      </c>
      <c r="N54" s="207">
        <v>3</v>
      </c>
      <c r="O54" s="206"/>
      <c r="P54" s="207">
        <v>1</v>
      </c>
      <c r="Q54" s="205">
        <v>1</v>
      </c>
    </row>
    <row r="55" spans="1:17" ht="33.75">
      <c r="A55" s="200" t="s">
        <v>280</v>
      </c>
      <c r="B55" s="201" t="s">
        <v>281</v>
      </c>
      <c r="C55" s="208" t="s">
        <v>43</v>
      </c>
      <c r="D55" s="203">
        <v>7</v>
      </c>
      <c r="E55" s="203">
        <v>80</v>
      </c>
      <c r="F55" s="204" t="s">
        <v>129</v>
      </c>
      <c r="G55" s="205" t="str">
        <f t="shared" si="0"/>
        <v>3</v>
      </c>
      <c r="H55" s="197"/>
      <c r="I55" s="205" t="s">
        <v>282</v>
      </c>
      <c r="J55" s="205">
        <v>4</v>
      </c>
      <c r="K55" s="206" t="s">
        <v>283</v>
      </c>
      <c r="L55" s="207">
        <v>3</v>
      </c>
      <c r="M55" s="206" t="s">
        <v>284</v>
      </c>
      <c r="N55" s="207">
        <v>2</v>
      </c>
      <c r="O55" s="206" t="s">
        <v>174</v>
      </c>
      <c r="P55" s="207">
        <v>1</v>
      </c>
      <c r="Q55" s="205">
        <v>7</v>
      </c>
    </row>
    <row r="56" spans="1:17" ht="33.75">
      <c r="A56" s="200" t="s">
        <v>285</v>
      </c>
      <c r="B56" s="201" t="s">
        <v>286</v>
      </c>
      <c r="C56" s="208" t="s">
        <v>48</v>
      </c>
      <c r="D56" s="203">
        <v>6</v>
      </c>
      <c r="E56" s="203">
        <v>3</v>
      </c>
      <c r="F56" s="204" t="s">
        <v>124</v>
      </c>
      <c r="G56" s="205">
        <f t="shared" si="0"/>
      </c>
      <c r="H56" s="197"/>
      <c r="I56" s="205" t="s">
        <v>167</v>
      </c>
      <c r="J56" s="205">
        <v>3</v>
      </c>
      <c r="K56" s="206"/>
      <c r="L56" s="207">
        <v>2</v>
      </c>
      <c r="M56" s="206"/>
      <c r="N56" s="207">
        <v>1</v>
      </c>
      <c r="O56" s="206"/>
      <c r="P56" s="207"/>
      <c r="Q56" s="205">
        <v>1</v>
      </c>
    </row>
    <row r="57" spans="1:17" ht="22.5">
      <c r="A57" s="200" t="s">
        <v>287</v>
      </c>
      <c r="B57" s="201" t="s">
        <v>288</v>
      </c>
      <c r="C57" s="202" t="s">
        <v>53</v>
      </c>
      <c r="D57" s="203">
        <v>5</v>
      </c>
      <c r="E57" s="203">
        <v>1</v>
      </c>
      <c r="F57" s="204" t="s">
        <v>124</v>
      </c>
      <c r="G57" s="205">
        <f t="shared" si="0"/>
      </c>
      <c r="H57" s="197"/>
      <c r="I57" s="205"/>
      <c r="J57" s="205"/>
      <c r="K57" s="206"/>
      <c r="L57" s="207">
        <v>2</v>
      </c>
      <c r="M57" s="206"/>
      <c r="N57" s="207">
        <v>3</v>
      </c>
      <c r="O57" s="206"/>
      <c r="P57" s="207">
        <v>1</v>
      </c>
      <c r="Q57" s="205">
        <v>0</v>
      </c>
    </row>
    <row r="58" spans="1:17" ht="22.5">
      <c r="A58" s="200" t="s">
        <v>289</v>
      </c>
      <c r="B58" s="201" t="s">
        <v>290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291</v>
      </c>
      <c r="B59" s="201" t="s">
        <v>292</v>
      </c>
      <c r="C59" s="202" t="s">
        <v>61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293</v>
      </c>
      <c r="B60" s="201" t="s">
        <v>294</v>
      </c>
      <c r="C60" s="202" t="s">
        <v>64</v>
      </c>
      <c r="D60" s="203">
        <v>2</v>
      </c>
      <c r="E60" s="203">
        <v>1</v>
      </c>
      <c r="F60" s="204" t="s">
        <v>124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1</v>
      </c>
      <c r="O60" s="206"/>
      <c r="P60" s="207">
        <v>2</v>
      </c>
      <c r="Q60" s="205">
        <v>0</v>
      </c>
    </row>
    <row r="61" spans="1:17" ht="11.25">
      <c r="A61" s="200" t="s">
        <v>295</v>
      </c>
      <c r="B61" s="201" t="s">
        <v>295</v>
      </c>
      <c r="C61" s="202" t="s">
        <v>68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296</v>
      </c>
      <c r="B62" s="210" t="s">
        <v>297</v>
      </c>
      <c r="C62" s="211" t="s">
        <v>72</v>
      </c>
      <c r="D62" s="212">
        <v>0</v>
      </c>
      <c r="E62" s="212">
        <v>12</v>
      </c>
      <c r="F62" s="213" t="s">
        <v>129</v>
      </c>
      <c r="G62" s="214" t="str">
        <f t="shared" si="0"/>
        <v>1</v>
      </c>
      <c r="H62" s="197"/>
      <c r="I62" s="214" t="s">
        <v>173</v>
      </c>
      <c r="J62" s="214">
        <v>3</v>
      </c>
      <c r="K62" s="215"/>
      <c r="L62" s="216">
        <v>2</v>
      </c>
      <c r="M62" s="215"/>
      <c r="N62" s="216">
        <v>1</v>
      </c>
      <c r="O62" s="215"/>
      <c r="P62" s="216"/>
      <c r="Q62" s="214">
        <v>1</v>
      </c>
    </row>
    <row r="63" spans="8:16" ht="27.75" customHeight="1" thickBot="1">
      <c r="H63" s="217" t="s">
        <v>272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2013-06-28T09:47:12Z</dcterms:created>
  <dcterms:modified xsi:type="dcterms:W3CDTF">2014-08-18T12:21:54Z</dcterms:modified>
  <cp:category/>
  <cp:version/>
  <cp:contentType/>
  <cp:contentStatus/>
</cp:coreProperties>
</file>