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390" activeTab="1"/>
  </bookViews>
  <sheets>
    <sheet name="fiche terrain à imprimer" sheetId="1" r:id="rId1"/>
    <sheet name="fiche envoi CEMAGREF" sheetId="2" r:id="rId2"/>
  </sheets>
  <definedNames>
    <definedName name="numero_rapport">#REF!</definedName>
    <definedName name="_xlnm.Print_Area" localSheetId="1">'fiche envoi CEMAGREF'!$A$1:$T$140</definedName>
    <definedName name="_xlnm.Print_Area" localSheetId="0">'fiche terrain à imprimer'!$A$1:$T$63</definedName>
  </definedNames>
  <calcPr fullCalcOnLoad="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<sst xmlns="http://schemas.openxmlformats.org/spreadsheetml/2006/main" count="755" uniqueCount="372">
  <si>
    <t>B3</t>
  </si>
  <si>
    <t>B2</t>
  </si>
  <si>
    <t>B1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</si>
  <si>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</si>
  <si>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</si>
  <si>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</si>
  <si>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</si>
  <si>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</si>
  <si>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</si>
  <si>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</si>
  <si>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</si>
  <si>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</si>
  <si>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</si>
  <si>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</si>
  <si>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</si>
  <si>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HAUTEUR D'EAU</t>
  </si>
  <si>
    <t>BOCAL</t>
  </si>
  <si>
    <t>CLASSE VITESSE</t>
  </si>
  <si>
    <t>SUBSTRAT</t>
  </si>
  <si>
    <t>MICROPRELEVEMENT</t>
  </si>
  <si>
    <t>S29</t>
  </si>
  <si>
    <t>L - Dalles, argiles</t>
  </si>
  <si>
    <t>S18</t>
  </si>
  <si>
    <t>K - Algues</t>
  </si>
  <si>
    <t>S25</t>
  </si>
  <si>
    <t>J - Sables, limons</t>
  </si>
  <si>
    <t>S11</t>
  </si>
  <si>
    <t>I - Vases</t>
  </si>
  <si>
    <t>S10</t>
  </si>
  <si>
    <t>S9</t>
  </si>
  <si>
    <t>G - Granulats</t>
  </si>
  <si>
    <t>S30</t>
  </si>
  <si>
    <t>F - Blocs</t>
  </si>
  <si>
    <t>S24</t>
  </si>
  <si>
    <t>E - Pierres, galets</t>
  </si>
  <si>
    <t>S28</t>
  </si>
  <si>
    <t>D - Branchage, racines</t>
  </si>
  <si>
    <t>S3</t>
  </si>
  <si>
    <t>S2</t>
  </si>
  <si>
    <t>B - Hydrophytes</t>
  </si>
  <si>
    <t>S1</t>
  </si>
  <si>
    <t xml:space="preserve">A - Bryophytes  </t>
  </si>
  <si>
    <t>RECOUVREMENT</t>
  </si>
  <si>
    <t>SANDRE</t>
  </si>
  <si>
    <t>DATE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</si>
  <si>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</si>
  <si>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</si>
  <si>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</si>
  <si>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</si>
  <si>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</si>
  <si>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</si>
  <si>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</si>
  <si>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</si>
  <si>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</si>
  <si>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</si>
  <si>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</si>
  <si>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</si>
  <si>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</si>
  <si>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</si>
  <si>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</si>
  <si>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</si>
  <si>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</si>
  <si>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</si>
  <si>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</si>
  <si>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</si>
  <si>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</si>
  <si>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</si>
  <si>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</si>
  <si>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bocal de regroupement</t>
  </si>
  <si>
    <t>Code SANDRE du taxon (case vide interdite)</t>
  </si>
  <si>
    <t>Libellé du taxon (Dénomination SANDRE)</t>
  </si>
  <si>
    <t>LEGENDE</t>
  </si>
  <si>
    <t>Quantification de l'échantillon</t>
  </si>
  <si>
    <t>ABONDANCE VEGETATION</t>
  </si>
  <si>
    <t>NATURE VEGETATION</t>
  </si>
  <si>
    <t>STABILITE</t>
  </si>
  <si>
    <t>COLMATAGE</t>
  </si>
  <si>
    <t>CLASSE HAUTEUR D'EAU</t>
  </si>
  <si>
    <t>PHASE</t>
  </si>
  <si>
    <t>TECHNIQUE  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</si>
  <si>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</si>
  <si>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</si>
  <si>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</si>
  <si>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</si>
  <si>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N4</t>
  </si>
  <si>
    <t>150&gt;v≥75</t>
  </si>
  <si>
    <t>Pour chaque microprélèvement, nature de la végétation de recouvrement (selon protocole IBGN)</t>
  </si>
  <si>
    <t>&gt; 8-16 m</t>
  </si>
  <si>
    <t>M9</t>
  </si>
  <si>
    <t>Moyenne</t>
  </si>
  <si>
    <t>N5</t>
  </si>
  <si>
    <t>75&gt;v≥25</t>
  </si>
  <si>
    <t>Pour chaque microprélèvement, stabilité du substrat (Instable ou Stable)</t>
  </si>
  <si>
    <t>&gt; 4-8 m</t>
  </si>
  <si>
    <t>M8</t>
  </si>
  <si>
    <t>Lente</t>
  </si>
  <si>
    <t>N3</t>
  </si>
  <si>
    <t>25&gt;v≥5</t>
  </si>
  <si>
    <t>Pour chaque microprélèvement, de 0 à 5 (0 = nul … 5 = très important)</t>
  </si>
  <si>
    <t>&gt; 2-4 m</t>
  </si>
  <si>
    <t>M7</t>
  </si>
  <si>
    <t>Nulle</t>
  </si>
  <si>
    <t>N1</t>
  </si>
  <si>
    <t>v&lt;5</t>
  </si>
  <si>
    <t>Pour chaque microprélèvement, en cm</t>
  </si>
  <si>
    <t>&gt; 1-2 m</t>
  </si>
  <si>
    <t>M4</t>
  </si>
  <si>
    <t>VITESSE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</si>
  <si>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</si>
  <si>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</si>
  <si>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</si>
  <si>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</si>
  <si>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</si>
  <si>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</si>
  <si>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</si>
  <si>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</si>
  <si>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</si>
  <si>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</si>
  <si>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</si>
  <si>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S31</t>
  </si>
  <si>
    <t>M- Non déterminé</t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</si>
  <si>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</si>
  <si>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</si>
  <si>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</si>
  <si>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</si>
  <si>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</si>
  <si>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</si>
  <si>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</si>
  <si>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</si>
  <si>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</si>
  <si>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</si>
  <si>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</si>
  <si>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</si>
  <si>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</si>
  <si>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</si>
  <si>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</si>
  <si>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</si>
  <si>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</si>
  <si>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</si>
  <si>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</si>
  <si>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</si>
  <si>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</si>
  <si>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</si>
  <si>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</si>
  <si>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</si>
  <si>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</si>
  <si>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</si>
  <si>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</si>
  <si>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</si>
  <si>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</si>
  <si>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</si>
  <si>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</si>
  <si>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</si>
  <si>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</si>
  <si>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</si>
  <si>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</si>
  <si>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</si>
  <si>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</si>
  <si>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</si>
  <si>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</si>
  <si>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</si>
  <si>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</si>
  <si>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</si>
  <si>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</si>
  <si>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</si>
  <si>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</si>
  <si>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</si>
  <si>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</si>
  <si>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</si>
  <si>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</si>
  <si>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</si>
  <si>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</si>
  <si>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</si>
  <si>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</si>
  <si>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</si>
  <si>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</si>
  <si>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</si>
  <si>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</si>
  <si>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</si>
  <si>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</si>
  <si>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</si>
  <si>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</si>
  <si>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</si>
  <si>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</si>
  <si>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</si>
  <si>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</si>
  <si>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</si>
  <si>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</si>
  <si>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</si>
  <si>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</si>
  <si>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</si>
  <si>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</si>
  <si>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</si>
  <si>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</si>
  <si>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</si>
  <si>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</si>
  <si>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N6</t>
  </si>
  <si>
    <t>Reseau de Surveillance</t>
  </si>
  <si>
    <t>Auvergne</t>
  </si>
  <si>
    <t>Format 7 chiffres (code bassin en premier)</t>
  </si>
  <si>
    <t>Reseau de Reference</t>
  </si>
  <si>
    <t>Aquitaine</t>
  </si>
  <si>
    <t>Informations liées à la station de rapportage (site chimie)</t>
  </si>
  <si>
    <t>DIREN en charge de l'échantillonnage</t>
  </si>
  <si>
    <t>Drague</t>
  </si>
  <si>
    <t>Instable</t>
  </si>
  <si>
    <t>Reseau National de Bassin</t>
  </si>
  <si>
    <t>Alsace</t>
  </si>
  <si>
    <t>Surber</t>
  </si>
  <si>
    <t>Stable</t>
  </si>
  <si>
    <t>sans objet</t>
  </si>
  <si>
    <t>Bocal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</si>
  <si>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</si>
  <si>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</si>
  <si>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</si>
  <si>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</si>
  <si>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</si>
  <si>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</si>
  <si>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</si>
  <si>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</si>
  <si>
    <t>oui</t>
  </si>
  <si>
    <t>AERM&amp;C</t>
  </si>
  <si>
    <t>06178013</t>
  </si>
  <si>
    <t>ORB</t>
  </si>
  <si>
    <t>Orb à Lignan sur Orb</t>
  </si>
  <si>
    <t>LIGNAN-SUR-ORB</t>
  </si>
  <si>
    <t>Contrôle Opérationnel</t>
  </si>
  <si>
    <t>ALGUES</t>
  </si>
  <si>
    <t>+</t>
  </si>
  <si>
    <t>++</t>
  </si>
  <si>
    <t>+++</t>
  </si>
  <si>
    <t>X</t>
  </si>
  <si>
    <t>Euleuctra</t>
  </si>
  <si>
    <t>Leptocerus</t>
  </si>
  <si>
    <t>Mystacides</t>
  </si>
  <si>
    <t>Triaenodes</t>
  </si>
  <si>
    <t>Lype</t>
  </si>
  <si>
    <t>Baetidae</t>
  </si>
  <si>
    <t>Cloeon</t>
  </si>
  <si>
    <t>Procloeon</t>
  </si>
  <si>
    <t>Gerris</t>
  </si>
  <si>
    <t>Naucoridae</t>
  </si>
  <si>
    <t>sF. Hydroporinae</t>
  </si>
  <si>
    <t>Elmis</t>
  </si>
  <si>
    <t>Esolus</t>
  </si>
  <si>
    <t>Oulimnius</t>
  </si>
  <si>
    <t>Athericidae</t>
  </si>
  <si>
    <t>Ceratopogonidae</t>
  </si>
  <si>
    <t>Chironomidae</t>
  </si>
  <si>
    <t>Anax</t>
  </si>
  <si>
    <t>Boyeria</t>
  </si>
  <si>
    <t>Calopteryx</t>
  </si>
  <si>
    <t>Coenagrionidae</t>
  </si>
  <si>
    <t>Onychogomphus</t>
  </si>
  <si>
    <t>Platycnemis</t>
  </si>
  <si>
    <t>Sialis</t>
  </si>
  <si>
    <t>Sisyra</t>
  </si>
  <si>
    <t xml:space="preserve">Crambidae = Pyralidae </t>
  </si>
  <si>
    <t>Gammaridae</t>
  </si>
  <si>
    <t>Echinogammarus</t>
  </si>
  <si>
    <t>Asellidae</t>
  </si>
  <si>
    <t>Atyaephyra</t>
  </si>
  <si>
    <t>Orconectes</t>
  </si>
  <si>
    <t>Corbicula</t>
  </si>
  <si>
    <t>Pisidium</t>
  </si>
  <si>
    <t>Ancylus</t>
  </si>
  <si>
    <t>Acroloxus</t>
  </si>
  <si>
    <t>Bithynia</t>
  </si>
  <si>
    <t>Radix</t>
  </si>
  <si>
    <t>Theodoxus</t>
  </si>
  <si>
    <t>Physa</t>
  </si>
  <si>
    <t>Planorbidae</t>
  </si>
  <si>
    <t>Erpobdellidae</t>
  </si>
  <si>
    <t>Glossiphoniidae</t>
  </si>
  <si>
    <t>Dugesiidae</t>
  </si>
  <si>
    <t>OLIGOCHETES=Oligochaeta</t>
  </si>
  <si>
    <t>HYDRACARIENS=Hydracarina</t>
  </si>
  <si>
    <t>Présent</t>
  </si>
  <si>
    <t>PhA</t>
  </si>
  <si>
    <t>PhC</t>
  </si>
  <si>
    <t>PhB</t>
  </si>
  <si>
    <t>Feuille de Terrain</t>
  </si>
  <si>
    <t>PAGE 1</t>
  </si>
  <si>
    <t>PAGE 4</t>
  </si>
  <si>
    <t>Orb</t>
  </si>
  <si>
    <t>Lignan sur Orb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</si>
  <si>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</si>
  <si>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</si>
  <si>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</si>
  <si>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</si>
  <si>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</si>
  <si>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</si>
  <si>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</si>
  <si>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</si>
  <si>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</si>
  <si>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Lm</t>
  </si>
  <si>
    <t>Sm</t>
  </si>
  <si>
    <t>Smarg</t>
  </si>
  <si>
    <t>PRELEVEMENT</t>
  </si>
  <si>
    <t>CLASSE  HAUTEUR D'EAU</t>
  </si>
  <si>
    <t>F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</si>
  <si>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</si>
  <si>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</t>
  </si>
  <si>
    <t>B2S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</si>
  <si>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</si>
  <si>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</si>
  <si>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B2F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</si>
  <si>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</si>
  <si>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</si>
  <si>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D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</si>
  <si>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</si>
  <si>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</si>
  <si>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</si>
  <si>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</si>
  <si>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</si>
  <si>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</si>
  <si>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</si>
  <si>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</si>
  <si>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</si>
  <si>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</si>
  <si>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</si>
  <si>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v≥75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</si>
  <si>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</si>
  <si>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</si>
  <si>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</si>
  <si>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</si>
  <si>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</si>
  <si>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</si>
  <si>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</si>
  <si>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</si>
  <si>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</si>
  <si>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</si>
  <si>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</si>
  <si>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</si>
  <si>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</si>
  <si>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</si>
  <si>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</si>
  <si>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</si>
  <si>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</si>
  <si>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>INTERMEDIAIRE</t>
  </si>
  <si>
    <t>PROFOND</t>
  </si>
  <si>
    <t xml:space="preserve">Bryophytes  </t>
  </si>
  <si>
    <t>Spermaphytes immergés</t>
  </si>
  <si>
    <t>Hydrophytes</t>
  </si>
  <si>
    <t>P1/P7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</si>
  <si>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</si>
  <si>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</si>
  <si>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</si>
  <si>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</si>
  <si>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</si>
  <si>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</si>
  <si>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P8/P9/P10/P12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</si>
  <si>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</si>
  <si>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</si>
  <si>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</si>
  <si>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</si>
  <si>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</si>
  <si>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</si>
  <si>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</si>
  <si>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</si>
  <si>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</si>
  <si>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</si>
  <si>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</si>
  <si>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</si>
  <si>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</si>
  <si>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</si>
  <si>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</si>
  <si>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P5/P6</t>
  </si>
  <si>
    <t>% recouvrement Berge</t>
  </si>
  <si>
    <t>% recouvrement ZI</t>
  </si>
  <si>
    <t>% recouvrement Chenal</t>
  </si>
  <si>
    <t>Substrat artificiel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</si>
</sst>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0,000,000"/>
    <numFmt numFmtId="166" formatCode="0&quot; cm&quot;"/>
    <numFmt numFmtId="167" formatCode="0&quot;%&quot;"/>
    <numFmt numFmtId="168" formatCode="0.0&quot;%&quot;"/>
    <numFmt numFmtId="169" formatCode="dd/mm/yy;@"/>
    <numFmt numFmtId="170" formatCode="dd/mm/yy"/>
    <numFmt numFmtId="171" formatCode="0.0"/>
    <numFmt numFmtId="172" formatCode="0.0%"/>
    <numFmt numFmtId="173" formatCode="0.000"/>
    <numFmt numFmtId="174" formatCode="00,000"/>
    <numFmt numFmtId="175" formatCode="ddd\ dd\ mmm\ yyyy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1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3" fillId="32" borderId="10" xfId="0" applyNumberFormat="1" applyFont="1" applyFill="1" applyBorder="1" applyAlignment="1" applyProtection="1">
      <alignment vertical="center"/>
      <protection locked="0"/>
    </xf>
    <xf numFmtId="49" fontId="3" fillId="32" borderId="1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vertical="center"/>
      <protection locked="0"/>
    </xf>
    <xf numFmtId="1" fontId="5" fillId="33" borderId="10" xfId="0" applyNumberFormat="1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11" fillId="34" borderId="15" xfId="0" applyFont="1" applyFill="1" applyBorder="1" applyAlignment="1" applyProtection="1">
      <alignment horizontal="left" vertical="center"/>
      <protection locked="0"/>
    </xf>
    <xf numFmtId="0" fontId="9" fillId="34" borderId="16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10" fillId="34" borderId="19" xfId="0" applyFont="1" applyFill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vertical="center"/>
      <protection locked="0"/>
    </xf>
    <xf numFmtId="0" fontId="11" fillId="34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6" borderId="13" xfId="0" applyFont="1" applyFill="1" applyBorder="1" applyAlignment="1" applyProtection="1">
      <alignment horizontal="center" wrapText="1"/>
      <protection locked="0"/>
    </xf>
    <xf numFmtId="0" fontId="18" fillId="36" borderId="13" xfId="0" applyFont="1" applyFill="1" applyBorder="1" applyAlignment="1" applyProtection="1">
      <alignment horizontal="center" wrapText="1"/>
      <protection locked="0"/>
    </xf>
    <xf numFmtId="0" fontId="18" fillId="36" borderId="23" xfId="0" applyFont="1" applyFill="1" applyBorder="1" applyAlignment="1" applyProtection="1">
      <alignment horizontal="center" wrapText="1"/>
      <protection locked="0"/>
    </xf>
    <xf numFmtId="0" fontId="18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17" fillId="36" borderId="16" xfId="0" applyFont="1" applyFill="1" applyBorder="1" applyAlignment="1" applyProtection="1">
      <alignment horizontal="center" wrapText="1"/>
      <protection locked="0"/>
    </xf>
    <xf numFmtId="0" fontId="18" fillId="36" borderId="16" xfId="0" applyFont="1" applyFill="1" applyBorder="1" applyAlignment="1" applyProtection="1">
      <alignment horizontal="center" wrapText="1"/>
      <protection locked="0"/>
    </xf>
    <xf numFmtId="0" fontId="18" fillId="36" borderId="24" xfId="0" applyFont="1" applyFill="1" applyBorder="1" applyAlignment="1" applyProtection="1">
      <alignment horizontal="center" wrapText="1"/>
      <protection locked="0"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 locked="0"/>
    </xf>
    <xf numFmtId="0" fontId="20" fillId="34" borderId="26" xfId="0" applyFont="1" applyFill="1" applyBorder="1" applyAlignment="1" applyProtection="1">
      <alignment horizontal="center" vertical="center"/>
      <protection locked="0"/>
    </xf>
    <xf numFmtId="0" fontId="18" fillId="36" borderId="25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20" fillId="36" borderId="27" xfId="0" applyFont="1" applyFill="1" applyBorder="1" applyAlignment="1" applyProtection="1">
      <alignment horizontal="center"/>
      <protection locked="0"/>
    </xf>
    <xf numFmtId="0" fontId="20" fillId="36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23" fillId="37" borderId="26" xfId="0" applyNumberFormat="1" applyFont="1" applyFill="1" applyBorder="1" applyAlignment="1" applyProtection="1">
      <alignment horizontal="center" vertical="center"/>
      <protection locked="0"/>
    </xf>
    <xf numFmtId="9" fontId="23" fillId="34" borderId="26" xfId="0" applyNumberFormat="1" applyFont="1" applyFill="1" applyBorder="1" applyAlignment="1" applyProtection="1">
      <alignment vertical="center"/>
      <protection locked="0"/>
    </xf>
    <xf numFmtId="0" fontId="23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left" vertical="center"/>
      <protection locked="0"/>
    </xf>
    <xf numFmtId="0" fontId="9" fillId="34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0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32" borderId="28" xfId="0" applyNumberFormat="1" applyFont="1" applyFill="1" applyBorder="1" applyAlignment="1" applyProtection="1">
      <alignment horizontal="center" vertical="center"/>
      <protection locked="0"/>
    </xf>
    <xf numFmtId="171" fontId="3" fillId="32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5" fillId="34" borderId="30" xfId="0" applyFont="1" applyFill="1" applyBorder="1" applyAlignment="1" applyProtection="1">
      <alignment horizontal="left" vertical="center" wrapText="1"/>
      <protection locked="0"/>
    </xf>
    <xf numFmtId="171" fontId="3" fillId="32" borderId="31" xfId="0" applyNumberFormat="1" applyFont="1" applyFill="1" applyBorder="1" applyAlignment="1" applyProtection="1">
      <alignment horizontal="center" vertical="center"/>
      <protection locked="0"/>
    </xf>
    <xf numFmtId="171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 applyProtection="1">
      <alignment horizontal="left" vertical="center" wrapText="1"/>
      <protection locked="0"/>
    </xf>
    <xf numFmtId="171" fontId="3" fillId="32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3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170" fontId="3" fillId="32" borderId="10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left" vertical="center"/>
      <protection locked="0"/>
    </xf>
    <xf numFmtId="0" fontId="9" fillId="34" borderId="40" xfId="0" applyFont="1" applyFill="1" applyBorder="1" applyAlignment="1" applyProtection="1">
      <alignment horizontal="left" vertical="center"/>
      <protection locked="0"/>
    </xf>
    <xf numFmtId="0" fontId="11" fillId="34" borderId="41" xfId="0" applyFont="1" applyFill="1" applyBorder="1" applyAlignment="1" applyProtection="1">
      <alignment horizontal="left"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34" borderId="14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5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36" borderId="13" xfId="0" applyFont="1" applyFill="1" applyBorder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6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51" applyFont="1" applyFill="1" applyBorder="1" applyAlignment="1" applyProtection="1">
      <alignment horizontal="left"/>
      <protection hidden="1"/>
    </xf>
    <xf numFmtId="0" fontId="0" fillId="36" borderId="19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hidden="1"/>
    </xf>
    <xf numFmtId="0" fontId="4" fillId="0" borderId="47" xfId="51" applyFont="1" applyFill="1" applyBorder="1" applyAlignment="1" applyProtection="1">
      <alignment horizontal="center"/>
      <protection hidden="1"/>
    </xf>
    <xf numFmtId="0" fontId="4" fillId="0" borderId="48" xfId="51" applyFont="1" applyFill="1" applyBorder="1" applyAlignment="1" applyProtection="1">
      <alignment horizontal="center"/>
      <protection hidden="1"/>
    </xf>
    <xf numFmtId="0" fontId="4" fillId="0" borderId="49" xfId="51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1" fillId="38" borderId="0" xfId="0" applyFont="1" applyFill="1" applyBorder="1" applyAlignment="1" applyProtection="1">
      <alignment horizontal="center" vertical="center"/>
      <protection locked="0"/>
    </xf>
    <xf numFmtId="0" fontId="31" fillId="38" borderId="14" xfId="0" applyFont="1" applyFill="1" applyBorder="1" applyAlignment="1" applyProtection="1">
      <alignment horizontal="center" vertical="center"/>
      <protection locked="0"/>
    </xf>
    <xf numFmtId="0" fontId="30" fillId="39" borderId="0" xfId="0" applyFont="1" applyFill="1" applyBorder="1" applyAlignment="1" applyProtection="1">
      <alignment vertical="center" wrapText="1"/>
      <protection locked="0"/>
    </xf>
    <xf numFmtId="0" fontId="30" fillId="39" borderId="16" xfId="0" applyFont="1" applyFill="1" applyBorder="1" applyAlignment="1" applyProtection="1">
      <alignment vertical="center" wrapText="1"/>
      <protection locked="0"/>
    </xf>
    <xf numFmtId="0" fontId="30" fillId="39" borderId="14" xfId="0" applyFont="1" applyFill="1" applyBorder="1" applyAlignment="1" applyProtection="1">
      <alignment vertical="center" wrapText="1"/>
      <protection locked="0"/>
    </xf>
    <xf numFmtId="0" fontId="30" fillId="39" borderId="13" xfId="0" applyFont="1" applyFill="1" applyBorder="1" applyAlignment="1" applyProtection="1">
      <alignment vertical="center" wrapText="1"/>
      <protection locked="0"/>
    </xf>
    <xf numFmtId="0" fontId="33" fillId="0" borderId="0" xfId="50" applyFont="1" applyFill="1" applyAlignment="1" applyProtection="1">
      <alignment horizontal="left" vertical="center"/>
      <protection locked="0"/>
    </xf>
    <xf numFmtId="0" fontId="31" fillId="0" borderId="0" xfId="50" applyFont="1" applyFill="1" applyAlignment="1" applyProtection="1">
      <alignment horizontal="right" vertical="center"/>
      <protection locked="0"/>
    </xf>
    <xf numFmtId="0" fontId="30" fillId="0" borderId="0" xfId="50" applyFont="1" applyFill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vertical="center"/>
      <protection locked="0"/>
    </xf>
    <xf numFmtId="0" fontId="30" fillId="0" borderId="0" xfId="50" applyFont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left" vertical="center" wrapText="1"/>
      <protection locked="0"/>
    </xf>
    <xf numFmtId="0" fontId="34" fillId="0" borderId="0" xfId="50" applyFont="1" applyFill="1" applyBorder="1" applyAlignment="1" applyProtection="1">
      <alignment vertical="center"/>
      <protection locked="0"/>
    </xf>
    <xf numFmtId="0" fontId="31" fillId="38" borderId="20" xfId="50" applyFont="1" applyFill="1" applyBorder="1" applyAlignment="1" applyProtection="1">
      <alignment horizontal="center" vertical="center"/>
      <protection locked="0"/>
    </xf>
    <xf numFmtId="0" fontId="31" fillId="38" borderId="19" xfId="50" applyFont="1" applyFill="1" applyBorder="1" applyAlignment="1" applyProtection="1">
      <alignment horizontal="center" vertical="center"/>
      <protection locked="0"/>
    </xf>
    <xf numFmtId="0" fontId="31" fillId="38" borderId="19" xfId="50" applyFont="1" applyFill="1" applyBorder="1" applyAlignment="1" applyProtection="1">
      <alignment horizontal="center" vertical="center" wrapText="1"/>
      <protection locked="0"/>
    </xf>
    <xf numFmtId="0" fontId="31" fillId="38" borderId="18" xfId="50" applyFont="1" applyFill="1" applyBorder="1" applyAlignment="1" applyProtection="1">
      <alignment horizontal="center" vertical="center" wrapText="1"/>
      <protection locked="0"/>
    </xf>
    <xf numFmtId="0" fontId="31" fillId="0" borderId="0" xfId="50" applyFont="1" applyFill="1" applyAlignment="1" applyProtection="1">
      <alignment horizontal="center" vertical="center" wrapText="1"/>
      <protection locked="0"/>
    </xf>
    <xf numFmtId="0" fontId="32" fillId="34" borderId="50" xfId="50" applyFont="1" applyFill="1" applyBorder="1" applyAlignment="1" applyProtection="1">
      <alignment horizontal="center" vertical="center"/>
      <protection locked="0"/>
    </xf>
    <xf numFmtId="0" fontId="32" fillId="34" borderId="10" xfId="50" applyFont="1" applyFill="1" applyBorder="1" applyAlignment="1" applyProtection="1">
      <alignment horizontal="center" vertical="center"/>
      <protection locked="0"/>
    </xf>
    <xf numFmtId="0" fontId="32" fillId="34" borderId="12" xfId="50" applyFont="1" applyFill="1" applyBorder="1" applyAlignment="1" applyProtection="1">
      <alignment horizontal="center" vertical="center"/>
      <protection locked="0"/>
    </xf>
    <xf numFmtId="0" fontId="32" fillId="34" borderId="51" xfId="50" applyFont="1" applyFill="1" applyBorder="1" applyAlignment="1" applyProtection="1">
      <alignment horizontal="center" vertical="center"/>
      <protection locked="0"/>
    </xf>
    <xf numFmtId="0" fontId="30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horizontal="center" vertical="center"/>
      <protection locked="0"/>
    </xf>
    <xf numFmtId="0" fontId="35" fillId="38" borderId="52" xfId="50" applyFont="1" applyFill="1" applyBorder="1" applyAlignment="1" applyProtection="1">
      <alignment vertical="center"/>
      <protection locked="0"/>
    </xf>
    <xf numFmtId="0" fontId="35" fillId="38" borderId="53" xfId="50" applyFont="1" applyFill="1" applyBorder="1" applyAlignment="1" applyProtection="1">
      <alignment vertical="center"/>
      <protection locked="0"/>
    </xf>
    <xf numFmtId="14" fontId="35" fillId="38" borderId="53" xfId="50" applyNumberFormat="1" applyFont="1" applyFill="1" applyBorder="1" applyAlignment="1" applyProtection="1">
      <alignment vertical="center"/>
      <protection locked="0"/>
    </xf>
    <xf numFmtId="14" fontId="35" fillId="38" borderId="54" xfId="50" applyNumberFormat="1" applyFont="1" applyFill="1" applyBorder="1" applyAlignment="1" applyProtection="1">
      <alignment vertical="center"/>
      <protection locked="0"/>
    </xf>
    <xf numFmtId="0" fontId="30" fillId="0" borderId="0" xfId="50" applyFont="1" applyFill="1" applyAlignment="1" applyProtection="1">
      <alignment vertical="center"/>
      <protection locked="0"/>
    </xf>
    <xf numFmtId="0" fontId="30" fillId="0" borderId="0" xfId="50" applyFont="1" applyFill="1" applyAlignment="1" applyProtection="1">
      <alignment horizontal="center" vertical="center"/>
      <protection locked="0"/>
    </xf>
    <xf numFmtId="0" fontId="36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vertical="center"/>
      <protection locked="0"/>
    </xf>
    <xf numFmtId="0" fontId="35" fillId="38" borderId="17" xfId="50" applyFont="1" applyFill="1" applyBorder="1" applyAlignment="1" applyProtection="1">
      <alignment horizontal="center" vertical="center"/>
      <protection locked="0"/>
    </xf>
    <xf numFmtId="0" fontId="35" fillId="38" borderId="0" xfId="50" applyFont="1" applyFill="1" applyBorder="1" applyAlignment="1" applyProtection="1">
      <alignment horizontal="center" vertical="center"/>
      <protection locked="0"/>
    </xf>
    <xf numFmtId="14" fontId="35" fillId="38" borderId="0" xfId="50" applyNumberFormat="1" applyFont="1" applyFill="1" applyBorder="1" applyAlignment="1" applyProtection="1">
      <alignment horizontal="center" vertical="center"/>
      <protection locked="0"/>
    </xf>
    <xf numFmtId="0" fontId="35" fillId="38" borderId="0" xfId="50" applyNumberFormat="1" applyFont="1" applyFill="1" applyBorder="1" applyAlignment="1" applyProtection="1">
      <alignment horizontal="center" vertical="center"/>
      <protection locked="0"/>
    </xf>
    <xf numFmtId="0" fontId="35" fillId="38" borderId="16" xfId="50" applyNumberFormat="1" applyFont="1" applyFill="1" applyBorder="1" applyAlignment="1" applyProtection="1">
      <alignment horizontal="center" vertical="center"/>
      <protection locked="0"/>
    </xf>
    <xf numFmtId="0" fontId="30" fillId="0" borderId="0" xfId="50" applyFont="1" applyAlignment="1" applyProtection="1">
      <alignment vertical="center" wrapText="1"/>
      <protection locked="0"/>
    </xf>
    <xf numFmtId="0" fontId="37" fillId="34" borderId="0" xfId="50" applyFont="1" applyFill="1" applyBorder="1" applyAlignment="1" applyProtection="1">
      <alignment vertical="center"/>
      <protection locked="0"/>
    </xf>
    <xf numFmtId="0" fontId="38" fillId="0" borderId="0" xfId="50" applyFont="1" applyFill="1" applyBorder="1" applyAlignment="1" applyProtection="1">
      <alignment vertical="center"/>
      <protection locked="0"/>
    </xf>
    <xf numFmtId="0" fontId="39" fillId="0" borderId="0" xfId="50" applyFont="1" applyFill="1" applyAlignment="1" applyProtection="1">
      <alignment vertical="center"/>
      <protection locked="0"/>
    </xf>
    <xf numFmtId="0" fontId="39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Border="1" applyAlignment="1" applyProtection="1">
      <alignment vertical="center" wrapText="1"/>
      <protection locked="0"/>
    </xf>
    <xf numFmtId="0" fontId="35" fillId="38" borderId="15" xfId="50" applyFont="1" applyFill="1" applyBorder="1" applyAlignment="1" applyProtection="1">
      <alignment vertical="center"/>
      <protection locked="0"/>
    </xf>
    <xf numFmtId="0" fontId="35" fillId="38" borderId="14" xfId="50" applyFont="1" applyFill="1" applyBorder="1" applyAlignment="1" applyProtection="1">
      <alignment vertical="center"/>
      <protection locked="0"/>
    </xf>
    <xf numFmtId="14" fontId="35" fillId="38" borderId="14" xfId="50" applyNumberFormat="1" applyFont="1" applyFill="1" applyBorder="1" applyAlignment="1" applyProtection="1">
      <alignment vertical="center"/>
      <protection locked="0"/>
    </xf>
    <xf numFmtId="14" fontId="35" fillId="38" borderId="13" xfId="50" applyNumberFormat="1" applyFont="1" applyFill="1" applyBorder="1" applyAlignment="1" applyProtection="1">
      <alignment vertical="center"/>
      <protection locked="0"/>
    </xf>
    <xf numFmtId="0" fontId="38" fillId="34" borderId="2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/>
      <protection locked="0"/>
    </xf>
    <xf numFmtId="0" fontId="38" fillId="34" borderId="19" xfId="50" applyFont="1" applyFill="1" applyBorder="1" applyAlignment="1" applyProtection="1">
      <alignment vertical="center"/>
      <protection locked="0"/>
    </xf>
    <xf numFmtId="0" fontId="30" fillId="36" borderId="19" xfId="50" applyFont="1" applyFill="1" applyBorder="1" applyAlignment="1" applyProtection="1">
      <alignment vertical="center" wrapText="1"/>
      <protection locked="0"/>
    </xf>
    <xf numFmtId="0" fontId="38" fillId="34" borderId="18" xfId="50" applyFont="1" applyFill="1" applyBorder="1" applyAlignment="1" applyProtection="1">
      <alignment vertical="center"/>
      <protection locked="0"/>
    </xf>
    <xf numFmtId="0" fontId="38" fillId="34" borderId="17" xfId="50" applyFont="1" applyFill="1" applyBorder="1" applyAlignment="1" applyProtection="1">
      <alignment horizontal="left" vertical="center"/>
      <protection locked="0"/>
    </xf>
    <xf numFmtId="0" fontId="38" fillId="34" borderId="0" xfId="50" applyFont="1" applyFill="1" applyBorder="1" applyAlignment="1" applyProtection="1">
      <alignment horizontal="left" vertical="center"/>
      <protection locked="0"/>
    </xf>
    <xf numFmtId="0" fontId="38" fillId="34" borderId="0" xfId="50" applyFont="1" applyFill="1" applyBorder="1" applyAlignment="1" applyProtection="1">
      <alignment vertical="center"/>
      <protection locked="0"/>
    </xf>
    <xf numFmtId="0" fontId="38" fillId="34" borderId="0" xfId="50" applyFont="1" applyFill="1" applyBorder="1" applyAlignment="1" applyProtection="1">
      <alignment vertical="center"/>
      <protection locked="0"/>
    </xf>
    <xf numFmtId="0" fontId="30" fillId="36" borderId="0" xfId="50" applyFont="1" applyFill="1" applyBorder="1" applyAlignment="1" applyProtection="1">
      <alignment vertical="center" wrapText="1"/>
      <protection locked="0"/>
    </xf>
    <xf numFmtId="0" fontId="38" fillId="34" borderId="16" xfId="50" applyFont="1" applyFill="1" applyBorder="1" applyAlignment="1" applyProtection="1">
      <alignment vertical="center"/>
      <protection locked="0"/>
    </xf>
    <xf numFmtId="0" fontId="32" fillId="34" borderId="55" xfId="50" applyFont="1" applyFill="1" applyBorder="1" applyAlignment="1" applyProtection="1">
      <alignment horizontal="left" vertical="center"/>
      <protection locked="0"/>
    </xf>
    <xf numFmtId="0" fontId="35" fillId="38" borderId="56" xfId="50" applyFont="1" applyFill="1" applyBorder="1" applyAlignment="1" applyProtection="1">
      <alignment vertical="center"/>
      <protection locked="0"/>
    </xf>
    <xf numFmtId="0" fontId="31" fillId="38" borderId="17" xfId="50" applyFont="1" applyFill="1" applyBorder="1" applyAlignment="1" applyProtection="1">
      <alignment horizontal="center" vertical="center"/>
      <protection locked="0"/>
    </xf>
    <xf numFmtId="0" fontId="32" fillId="34" borderId="10" xfId="50" applyFont="1" applyFill="1" applyBorder="1" applyAlignment="1" applyProtection="1">
      <alignment horizontal="left" vertical="center"/>
      <protection locked="0"/>
    </xf>
    <xf numFmtId="0" fontId="35" fillId="38" borderId="51" xfId="50" applyFont="1" applyFill="1" applyBorder="1" applyAlignment="1" applyProtection="1">
      <alignment vertical="center"/>
      <protection locked="0"/>
    </xf>
    <xf numFmtId="0" fontId="31" fillId="0" borderId="17" xfId="50" applyFont="1" applyFill="1" applyBorder="1" applyAlignment="1" applyProtection="1">
      <alignment horizontal="center" vertical="center"/>
      <protection locked="0"/>
    </xf>
    <xf numFmtId="0" fontId="35" fillId="33" borderId="51" xfId="50" applyFont="1" applyFill="1" applyBorder="1" applyAlignment="1" applyProtection="1">
      <alignment vertical="center"/>
      <protection locked="0"/>
    </xf>
    <xf numFmtId="0" fontId="26" fillId="0" borderId="0" xfId="50" applyFont="1" applyFill="1" applyAlignment="1" applyProtection="1">
      <alignment horizontal="center" vertical="center" wrapText="1"/>
      <protection locked="0"/>
    </xf>
    <xf numFmtId="0" fontId="31" fillId="0" borderId="15" xfId="50" applyFont="1" applyFill="1" applyBorder="1" applyAlignment="1" applyProtection="1">
      <alignment horizontal="center" vertical="center"/>
      <protection locked="0"/>
    </xf>
    <xf numFmtId="0" fontId="32" fillId="34" borderId="57" xfId="50" applyFont="1" applyFill="1" applyBorder="1" applyAlignment="1" applyProtection="1">
      <alignment horizontal="left" vertical="center"/>
      <protection locked="0"/>
    </xf>
    <xf numFmtId="0" fontId="35" fillId="33" borderId="58" xfId="50" applyFont="1" applyFill="1" applyBorder="1" applyAlignment="1" applyProtection="1">
      <alignment vertical="center"/>
      <protection locked="0"/>
    </xf>
    <xf numFmtId="0" fontId="38" fillId="34" borderId="15" xfId="50" applyFont="1" applyFill="1" applyBorder="1" applyAlignment="1" applyProtection="1">
      <alignment horizontal="left" vertical="center"/>
      <protection locked="0"/>
    </xf>
    <xf numFmtId="0" fontId="38" fillId="34" borderId="14" xfId="50" applyFont="1" applyFill="1" applyBorder="1" applyAlignment="1" applyProtection="1">
      <alignment horizontal="left" vertical="center"/>
      <protection locked="0"/>
    </xf>
    <xf numFmtId="0" fontId="38" fillId="34" borderId="14" xfId="50" applyFont="1" applyFill="1" applyBorder="1" applyAlignment="1" applyProtection="1">
      <alignment vertical="center"/>
      <protection locked="0"/>
    </xf>
    <xf numFmtId="0" fontId="39" fillId="34" borderId="14" xfId="50" applyFont="1" applyFill="1" applyBorder="1" applyAlignment="1" applyProtection="1">
      <alignment vertical="center"/>
      <protection locked="0"/>
    </xf>
    <xf numFmtId="0" fontId="38" fillId="34" borderId="14" xfId="50" applyFont="1" applyFill="1" applyBorder="1" applyAlignment="1" applyProtection="1">
      <alignment vertical="center"/>
      <protection locked="0"/>
    </xf>
    <xf numFmtId="0" fontId="30" fillId="36" borderId="14" xfId="50" applyFont="1" applyFill="1" applyBorder="1" applyAlignment="1" applyProtection="1">
      <alignment vertical="center" wrapText="1"/>
      <protection locked="0"/>
    </xf>
    <xf numFmtId="0" fontId="38" fillId="34" borderId="13" xfId="50" applyFont="1" applyFill="1" applyBorder="1" applyAlignment="1" applyProtection="1">
      <alignment vertical="center"/>
      <protection locked="0"/>
    </xf>
    <xf numFmtId="0" fontId="30" fillId="0" borderId="22" xfId="50" applyFont="1" applyFill="1" applyBorder="1" applyAlignment="1" applyProtection="1">
      <alignment vertical="center"/>
      <protection locked="0"/>
    </xf>
    <xf numFmtId="0" fontId="30" fillId="0" borderId="0" xfId="50" applyFont="1" applyFill="1" applyAlignment="1" applyProtection="1">
      <alignment vertical="center" wrapText="1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31" fillId="38" borderId="0" xfId="50" applyFont="1" applyFill="1" applyBorder="1" applyAlignment="1" applyProtection="1">
      <alignment horizontal="center" vertical="center"/>
      <protection locked="0"/>
    </xf>
    <xf numFmtId="0" fontId="35" fillId="35" borderId="0" xfId="50" applyFont="1" applyFill="1" applyBorder="1" applyAlignment="1" applyProtection="1">
      <alignment horizontal="center" vertical="center"/>
      <protection locked="0"/>
    </xf>
    <xf numFmtId="0" fontId="32" fillId="34" borderId="26" xfId="50" applyFont="1" applyFill="1" applyBorder="1" applyAlignment="1" applyProtection="1">
      <alignment horizontal="center" vertical="center" wrapText="1"/>
      <protection locked="0"/>
    </xf>
    <xf numFmtId="0" fontId="32" fillId="34" borderId="59" xfId="50" applyFont="1" applyFill="1" applyBorder="1" applyAlignment="1" applyProtection="1">
      <alignment horizontal="center" vertical="center" wrapText="1"/>
      <protection locked="0"/>
    </xf>
    <xf numFmtId="0" fontId="32" fillId="34" borderId="60" xfId="50" applyFont="1" applyFill="1" applyBorder="1" applyAlignment="1" applyProtection="1">
      <alignment horizontal="center" vertical="center" wrapText="1"/>
      <protection locked="0"/>
    </xf>
    <xf numFmtId="0" fontId="32" fillId="34" borderId="61" xfId="50" applyFont="1" applyFill="1" applyBorder="1" applyAlignment="1" applyProtection="1">
      <alignment horizontal="center" vertical="center" wrapText="1"/>
      <protection locked="0"/>
    </xf>
    <xf numFmtId="0" fontId="35" fillId="34" borderId="62" xfId="50" applyFont="1" applyFill="1" applyBorder="1" applyAlignment="1" applyProtection="1">
      <alignment horizontal="center" vertical="center"/>
      <protection locked="0"/>
    </xf>
    <xf numFmtId="0" fontId="30" fillId="39" borderId="0" xfId="50" applyFont="1" applyFill="1" applyBorder="1" applyAlignment="1" applyProtection="1">
      <alignment vertical="center" wrapText="1"/>
      <protection locked="0"/>
    </xf>
    <xf numFmtId="0" fontId="30" fillId="39" borderId="16" xfId="50" applyFont="1" applyFill="1" applyBorder="1" applyAlignment="1" applyProtection="1">
      <alignment vertical="center" wrapText="1"/>
      <protection locked="0"/>
    </xf>
    <xf numFmtId="0" fontId="35" fillId="34" borderId="63" xfId="50" applyFont="1" applyFill="1" applyBorder="1" applyAlignment="1" applyProtection="1">
      <alignment horizontal="center" vertical="center"/>
      <protection locked="0"/>
    </xf>
    <xf numFmtId="0" fontId="40" fillId="0" borderId="0" xfId="50" applyFont="1" applyFill="1" applyAlignment="1" applyProtection="1">
      <alignment vertical="center" wrapText="1"/>
      <protection locked="0"/>
    </xf>
    <xf numFmtId="0" fontId="40" fillId="36" borderId="18" xfId="50" applyFont="1" applyFill="1" applyBorder="1" applyAlignment="1" applyProtection="1">
      <alignment vertical="center" wrapText="1"/>
      <protection locked="0"/>
    </xf>
    <xf numFmtId="0" fontId="40" fillId="36" borderId="16" xfId="50" applyFont="1" applyFill="1" applyBorder="1" applyAlignment="1" applyProtection="1">
      <alignment vertical="center" wrapText="1"/>
      <protection locked="0"/>
    </xf>
    <xf numFmtId="0" fontId="35" fillId="34" borderId="64" xfId="50" applyFont="1" applyFill="1" applyBorder="1" applyAlignment="1" applyProtection="1">
      <alignment horizontal="center" vertical="center"/>
      <protection locked="0"/>
    </xf>
    <xf numFmtId="0" fontId="31" fillId="38" borderId="14" xfId="50" applyFont="1" applyFill="1" applyBorder="1" applyAlignment="1" applyProtection="1">
      <alignment horizontal="center" vertical="center"/>
      <protection locked="0"/>
    </xf>
    <xf numFmtId="0" fontId="30" fillId="39" borderId="14" xfId="50" applyFont="1" applyFill="1" applyBorder="1" applyAlignment="1" applyProtection="1">
      <alignment vertical="center" wrapText="1"/>
      <protection locked="0"/>
    </xf>
    <xf numFmtId="0" fontId="30" fillId="39" borderId="13" xfId="50" applyFont="1" applyFill="1" applyBorder="1" applyAlignment="1" applyProtection="1">
      <alignment vertical="center" wrapText="1"/>
      <protection locked="0"/>
    </xf>
    <xf numFmtId="0" fontId="41" fillId="34" borderId="0" xfId="50" applyFont="1" applyFill="1" applyBorder="1" applyAlignment="1" applyProtection="1">
      <alignment vertical="center"/>
      <protection/>
    </xf>
    <xf numFmtId="0" fontId="42" fillId="0" borderId="0" xfId="50" applyFont="1" applyFill="1" applyAlignment="1" applyProtection="1">
      <alignment vertical="center"/>
      <protection/>
    </xf>
    <xf numFmtId="0" fontId="42" fillId="0" borderId="0" xfId="50" applyFont="1" applyAlignment="1" applyProtection="1">
      <alignment vertical="center"/>
      <protection/>
    </xf>
    <xf numFmtId="0" fontId="42" fillId="0" borderId="0" xfId="50" applyFont="1" applyAlignment="1" applyProtection="1">
      <alignment vertical="center" wrapText="1"/>
      <protection locked="0"/>
    </xf>
    <xf numFmtId="0" fontId="41" fillId="34" borderId="41" xfId="50" applyFont="1" applyFill="1" applyBorder="1" applyAlignment="1" applyProtection="1">
      <alignment horizontal="left" vertical="center"/>
      <protection/>
    </xf>
    <xf numFmtId="0" fontId="41" fillId="34" borderId="27" xfId="50" applyFont="1" applyFill="1" applyBorder="1" applyAlignment="1" applyProtection="1">
      <alignment horizontal="center" vertical="center"/>
      <protection/>
    </xf>
    <xf numFmtId="0" fontId="41" fillId="34" borderId="26" xfId="50" applyFont="1" applyFill="1" applyBorder="1" applyAlignment="1" applyProtection="1">
      <alignment horizontal="center" vertical="center"/>
      <protection/>
    </xf>
    <xf numFmtId="0" fontId="20" fillId="36" borderId="27" xfId="50" applyFont="1" applyFill="1" applyBorder="1" applyAlignment="1">
      <alignment horizontal="center"/>
      <protection/>
    </xf>
    <xf numFmtId="0" fontId="42" fillId="34" borderId="18" xfId="50" applyFont="1" applyFill="1" applyBorder="1" applyAlignment="1" applyProtection="1">
      <alignment horizontal="center" vertical="center" wrapText="1"/>
      <protection/>
    </xf>
    <xf numFmtId="0" fontId="42" fillId="34" borderId="25" xfId="50" applyFont="1" applyFill="1" applyBorder="1" applyAlignment="1" applyProtection="1">
      <alignment horizontal="center" vertical="center" wrapText="1"/>
      <protection/>
    </xf>
    <xf numFmtId="0" fontId="18" fillId="36" borderId="16" xfId="50" applyFont="1" applyFill="1" applyBorder="1" applyAlignment="1">
      <alignment horizontal="center" wrapText="1"/>
      <protection/>
    </xf>
    <xf numFmtId="0" fontId="17" fillId="36" borderId="16" xfId="50" applyFont="1" applyFill="1" applyBorder="1" applyAlignment="1">
      <alignment horizontal="center" wrapText="1"/>
      <protection/>
    </xf>
    <xf numFmtId="0" fontId="42" fillId="34" borderId="16" xfId="50" applyFont="1" applyFill="1" applyBorder="1" applyAlignment="1" applyProtection="1">
      <alignment horizontal="center" vertical="center" wrapText="1"/>
      <protection/>
    </xf>
    <xf numFmtId="0" fontId="42" fillId="34" borderId="24" xfId="50" applyFont="1" applyFill="1" applyBorder="1" applyAlignment="1" applyProtection="1">
      <alignment horizontal="center" vertical="center" wrapText="1"/>
      <protection/>
    </xf>
    <xf numFmtId="0" fontId="30" fillId="36" borderId="13" xfId="50" applyFont="1" applyFill="1" applyBorder="1" applyAlignment="1" applyProtection="1">
      <alignment vertical="center" wrapText="1"/>
      <protection locked="0"/>
    </xf>
    <xf numFmtId="0" fontId="42" fillId="34" borderId="13" xfId="50" applyFont="1" applyFill="1" applyBorder="1" applyAlignment="1" applyProtection="1">
      <alignment horizontal="center" vertical="center" wrapText="1"/>
      <protection/>
    </xf>
    <xf numFmtId="0" fontId="42" fillId="34" borderId="23" xfId="50" applyFont="1" applyFill="1" applyBorder="1" applyAlignment="1" applyProtection="1">
      <alignment horizontal="center" vertical="center" wrapText="1"/>
      <protection/>
    </xf>
    <xf numFmtId="0" fontId="18" fillId="36" borderId="13" xfId="50" applyFont="1" applyFill="1" applyBorder="1" applyAlignment="1">
      <alignment horizontal="center" wrapText="1"/>
      <protection/>
    </xf>
    <xf numFmtId="0" fontId="17" fillId="36" borderId="13" xfId="50" applyFont="1" applyFill="1" applyBorder="1" applyAlignment="1">
      <alignment horizontal="center" wrapText="1"/>
      <protection/>
    </xf>
    <xf numFmtId="0" fontId="32" fillId="0" borderId="0" xfId="50" applyFont="1" applyFill="1" applyBorder="1" applyAlignment="1" applyProtection="1">
      <alignment horizontal="center" vertical="center"/>
      <protection locked="0"/>
    </xf>
    <xf numFmtId="0" fontId="43" fillId="39" borderId="65" xfId="50" applyFont="1" applyFill="1" applyBorder="1" applyAlignment="1" applyProtection="1">
      <alignment horizontal="left" vertical="center"/>
      <protection locked="0"/>
    </xf>
    <xf numFmtId="0" fontId="43" fillId="39" borderId="48" xfId="50" applyFont="1" applyFill="1" applyBorder="1" applyAlignment="1" applyProtection="1">
      <alignment horizontal="center" vertical="center" wrapText="1"/>
      <protection locked="0"/>
    </xf>
    <xf numFmtId="0" fontId="43" fillId="39" borderId="66" xfId="50" applyFont="1" applyFill="1" applyBorder="1" applyAlignment="1" applyProtection="1">
      <alignment horizontal="center" vertical="center" wrapText="1"/>
      <protection locked="0"/>
    </xf>
    <xf numFmtId="0" fontId="43" fillId="39" borderId="67" xfId="50" applyFont="1" applyFill="1" applyBorder="1" applyAlignment="1" applyProtection="1">
      <alignment horizontal="center" vertical="center" wrapText="1"/>
      <protection locked="0"/>
    </xf>
    <xf numFmtId="0" fontId="43" fillId="39" borderId="49" xfId="50" applyFont="1" applyFill="1" applyBorder="1" applyAlignment="1" applyProtection="1">
      <alignment horizontal="center" vertical="center" wrapText="1"/>
      <protection locked="0"/>
    </xf>
    <xf numFmtId="0" fontId="43" fillId="40" borderId="49" xfId="50" applyFont="1" applyFill="1" applyBorder="1" applyAlignment="1" applyProtection="1">
      <alignment horizontal="left" vertical="center"/>
      <protection locked="0"/>
    </xf>
    <xf numFmtId="0" fontId="43" fillId="40" borderId="48" xfId="50" applyFont="1" applyFill="1" applyBorder="1" applyAlignment="1" applyProtection="1">
      <alignment horizontal="center" vertical="center"/>
      <protection locked="0"/>
    </xf>
    <xf numFmtId="0" fontId="43" fillId="39" borderId="46" xfId="50" applyFont="1" applyFill="1" applyBorder="1" applyAlignment="1" applyProtection="1">
      <alignment horizontal="center" vertical="center"/>
      <protection locked="0"/>
    </xf>
    <xf numFmtId="0" fontId="43" fillId="40" borderId="44" xfId="50" applyFont="1" applyFill="1" applyBorder="1" applyAlignment="1" applyProtection="1">
      <alignment horizontal="center" vertical="center"/>
      <protection locked="0"/>
    </xf>
    <xf numFmtId="0" fontId="43" fillId="40" borderId="43" xfId="50" applyFont="1" applyFill="1" applyBorder="1" applyAlignment="1" applyProtection="1">
      <alignment horizontal="center" vertical="center"/>
      <protection locked="0"/>
    </xf>
    <xf numFmtId="0" fontId="43" fillId="39" borderId="44" xfId="50" applyFont="1" applyFill="1" applyBorder="1" applyAlignment="1" applyProtection="1">
      <alignment horizontal="center" vertical="center"/>
      <protection locked="0"/>
    </xf>
    <xf numFmtId="0" fontId="30" fillId="0" borderId="0" xfId="50" applyFont="1" applyAlignment="1" applyProtection="1">
      <alignment horizontal="center" vertical="center" wrapText="1"/>
      <protection locked="0"/>
    </xf>
    <xf numFmtId="0" fontId="32" fillId="34" borderId="48" xfId="50" applyFont="1" applyFill="1" applyBorder="1" applyAlignment="1" applyProtection="1">
      <alignment horizontal="center" vertical="center"/>
      <protection locked="0"/>
    </xf>
    <xf numFmtId="0" fontId="30" fillId="39" borderId="68" xfId="50" applyFont="1" applyFill="1" applyBorder="1" applyAlignment="1" applyProtection="1">
      <alignment vertical="center"/>
      <protection locked="0"/>
    </xf>
    <xf numFmtId="0" fontId="32" fillId="34" borderId="43" xfId="50" applyFont="1" applyFill="1" applyBorder="1" applyAlignment="1" applyProtection="1">
      <alignment horizontal="center" vertical="center"/>
      <protection locked="0"/>
    </xf>
    <xf numFmtId="0" fontId="30" fillId="39" borderId="69" xfId="50" applyFont="1" applyFill="1" applyBorder="1" applyAlignment="1" applyProtection="1">
      <alignment vertical="center"/>
      <protection locked="0"/>
    </xf>
    <xf numFmtId="0" fontId="35" fillId="34" borderId="70" xfId="50" applyFont="1" applyFill="1" applyBorder="1" applyAlignment="1" applyProtection="1">
      <alignment horizontal="left" vertical="center" wrapText="1"/>
      <protection locked="0"/>
    </xf>
    <xf numFmtId="0" fontId="35" fillId="34" borderId="71" xfId="50" applyFont="1" applyFill="1" applyBorder="1" applyAlignment="1" applyProtection="1">
      <alignment horizontal="left" vertical="center" wrapText="1"/>
      <protection locked="0"/>
    </xf>
    <xf numFmtId="0" fontId="35" fillId="34" borderId="72" xfId="50" applyFont="1" applyFill="1" applyBorder="1" applyAlignment="1" applyProtection="1">
      <alignment horizontal="center" vertical="center" wrapText="1"/>
      <protection locked="0"/>
    </xf>
    <xf numFmtId="0" fontId="35" fillId="34" borderId="73" xfId="50" applyFont="1" applyFill="1" applyBorder="1" applyAlignment="1" applyProtection="1">
      <alignment horizontal="center" vertical="center" wrapText="1"/>
      <protection locked="0"/>
    </xf>
    <xf numFmtId="0" fontId="30" fillId="0" borderId="70" xfId="50" applyFont="1" applyBorder="1" applyAlignment="1" applyProtection="1">
      <alignment vertical="center" wrapText="1"/>
      <protection locked="0"/>
    </xf>
    <xf numFmtId="0" fontId="30" fillId="0" borderId="74" xfId="50" applyFont="1" applyBorder="1" applyAlignment="1" applyProtection="1">
      <alignment vertical="center" wrapText="1"/>
      <protection locked="0"/>
    </xf>
    <xf numFmtId="0" fontId="30" fillId="0" borderId="75" xfId="50" applyFont="1" applyBorder="1" applyAlignment="1" applyProtection="1">
      <alignment vertical="center" wrapText="1"/>
      <protection locked="0"/>
    </xf>
    <xf numFmtId="0" fontId="35" fillId="34" borderId="76" xfId="50" applyFont="1" applyFill="1" applyBorder="1" applyAlignment="1" applyProtection="1">
      <alignment horizontal="left" vertical="center" wrapText="1"/>
      <protection locked="0"/>
    </xf>
    <xf numFmtId="0" fontId="35" fillId="34" borderId="77" xfId="50" applyFont="1" applyFill="1" applyBorder="1" applyAlignment="1" applyProtection="1">
      <alignment horizontal="left" vertical="center" wrapText="1"/>
      <protection locked="0"/>
    </xf>
    <xf numFmtId="0" fontId="35" fillId="34" borderId="40" xfId="50" applyFont="1" applyFill="1" applyBorder="1" applyAlignment="1" applyProtection="1">
      <alignment horizontal="center" vertical="center" wrapText="1"/>
      <protection locked="0"/>
    </xf>
    <xf numFmtId="0" fontId="35" fillId="34" borderId="78" xfId="50" applyFont="1" applyFill="1" applyBorder="1" applyAlignment="1" applyProtection="1">
      <alignment horizontal="center" vertical="center" wrapText="1"/>
      <protection locked="0"/>
    </xf>
    <xf numFmtId="0" fontId="30" fillId="0" borderId="76" xfId="50" applyFont="1" applyBorder="1" applyAlignment="1" applyProtection="1">
      <alignment vertical="center" wrapText="1"/>
      <protection locked="0"/>
    </xf>
    <xf numFmtId="0" fontId="30" fillId="0" borderId="36" xfId="50" applyFont="1" applyBorder="1" applyAlignment="1" applyProtection="1">
      <alignment vertical="center" wrapText="1"/>
      <protection locked="0"/>
    </xf>
    <xf numFmtId="0" fontId="30" fillId="0" borderId="35" xfId="50" applyFont="1" applyBorder="1" applyAlignment="1" applyProtection="1">
      <alignment vertical="center" wrapText="1"/>
      <protection locked="0"/>
    </xf>
    <xf numFmtId="0" fontId="35" fillId="0" borderId="40" xfId="50" applyFont="1" applyFill="1" applyBorder="1" applyAlignment="1" applyProtection="1">
      <alignment horizontal="center" vertical="center" wrapText="1"/>
      <protection locked="0"/>
    </xf>
    <xf numFmtId="0" fontId="35" fillId="34" borderId="79" xfId="50" applyFont="1" applyFill="1" applyBorder="1" applyAlignment="1" applyProtection="1">
      <alignment horizontal="left" vertical="center" wrapText="1"/>
      <protection locked="0"/>
    </xf>
    <xf numFmtId="0" fontId="35" fillId="34" borderId="80" xfId="50" applyFont="1" applyFill="1" applyBorder="1" applyAlignment="1" applyProtection="1">
      <alignment horizontal="left" vertical="center" wrapText="1"/>
      <protection locked="0"/>
    </xf>
    <xf numFmtId="0" fontId="30" fillId="0" borderId="81" xfId="50" applyFont="1" applyFill="1" applyBorder="1" applyAlignment="1" applyProtection="1">
      <alignment horizontal="center" vertical="center" wrapText="1"/>
      <protection locked="0"/>
    </xf>
    <xf numFmtId="0" fontId="35" fillId="34" borderId="82" xfId="50" applyFont="1" applyFill="1" applyBorder="1" applyAlignment="1" applyProtection="1">
      <alignment horizontal="center" vertical="center" wrapText="1"/>
      <protection locked="0"/>
    </xf>
    <xf numFmtId="0" fontId="35" fillId="34" borderId="83" xfId="50" applyFont="1" applyFill="1" applyBorder="1" applyAlignment="1" applyProtection="1">
      <alignment horizontal="center" vertical="center" wrapText="1"/>
      <protection locked="0"/>
    </xf>
    <xf numFmtId="0" fontId="30" fillId="0" borderId="84" xfId="50" applyFont="1" applyBorder="1" applyAlignment="1" applyProtection="1">
      <alignment vertical="center" wrapText="1"/>
      <protection locked="0"/>
    </xf>
    <xf numFmtId="0" fontId="30" fillId="0" borderId="85" xfId="50" applyFont="1" applyBorder="1" applyAlignment="1" applyProtection="1">
      <alignment vertical="center" wrapText="1"/>
      <protection locked="0"/>
    </xf>
    <xf numFmtId="0" fontId="30" fillId="0" borderId="86" xfId="50" applyFont="1" applyBorder="1" applyAlignment="1" applyProtection="1">
      <alignment vertical="center" wrapText="1"/>
      <protection locked="0"/>
    </xf>
    <xf numFmtId="0" fontId="30" fillId="0" borderId="79" xfId="50" applyFont="1" applyBorder="1" applyAlignment="1" applyProtection="1">
      <alignment vertical="center" wrapText="1"/>
      <protection locked="0"/>
    </xf>
    <xf numFmtId="0" fontId="30" fillId="0" borderId="34" xfId="50" applyFont="1" applyBorder="1" applyAlignment="1" applyProtection="1">
      <alignment vertical="center" wrapText="1"/>
      <protection locked="0"/>
    </xf>
    <xf numFmtId="0" fontId="30" fillId="0" borderId="33" xfId="50" applyFont="1" applyBorder="1" applyAlignment="1" applyProtection="1">
      <alignment vertical="center" wrapText="1"/>
      <protection locked="0"/>
    </xf>
    <xf numFmtId="0" fontId="43" fillId="39" borderId="87" xfId="50" applyFont="1" applyFill="1" applyBorder="1" applyAlignment="1" applyProtection="1">
      <alignment horizontal="center" vertical="center" wrapText="1"/>
      <protection locked="0"/>
    </xf>
    <xf numFmtId="0" fontId="30" fillId="0" borderId="65" xfId="50" applyFont="1" applyBorder="1" applyAlignment="1" applyProtection="1">
      <alignment horizontal="center" vertical="center" wrapText="1"/>
      <protection locked="0"/>
    </xf>
    <xf numFmtId="0" fontId="30" fillId="0" borderId="67" xfId="50" applyFont="1" applyBorder="1" applyAlignment="1" applyProtection="1">
      <alignment horizontal="center" vertical="center" wrapText="1"/>
      <protection locked="0"/>
    </xf>
    <xf numFmtId="0" fontId="38" fillId="34" borderId="2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horizontal="left" vertical="center"/>
      <protection locked="0"/>
    </xf>
    <xf numFmtId="0" fontId="38" fillId="34" borderId="17" xfId="50" applyFont="1" applyFill="1" applyBorder="1" applyAlignment="1" applyProtection="1">
      <alignment horizontal="left" vertical="center"/>
      <protection locked="0"/>
    </xf>
    <xf numFmtId="0" fontId="38" fillId="34" borderId="0" xfId="50" applyFont="1" applyFill="1" applyBorder="1" applyAlignment="1" applyProtection="1">
      <alignment horizontal="left" vertical="center"/>
      <protection locked="0"/>
    </xf>
    <xf numFmtId="0" fontId="32" fillId="0" borderId="65" xfId="50" applyFont="1" applyFill="1" applyBorder="1" applyAlignment="1" applyProtection="1">
      <alignment horizontal="center" vertical="center"/>
      <protection locked="0"/>
    </xf>
    <xf numFmtId="0" fontId="32" fillId="0" borderId="67" xfId="50" applyFont="1" applyFill="1" applyBorder="1" applyAlignment="1" applyProtection="1">
      <alignment horizontal="center" vertical="center"/>
      <protection locked="0"/>
    </xf>
    <xf numFmtId="0" fontId="32" fillId="0" borderId="66" xfId="50" applyFont="1" applyFill="1" applyBorder="1" applyAlignment="1" applyProtection="1">
      <alignment horizontal="center" vertical="center"/>
      <protection locked="0"/>
    </xf>
    <xf numFmtId="0" fontId="6" fillId="0" borderId="41" xfId="50" applyFont="1" applyFill="1" applyBorder="1" applyAlignment="1" applyProtection="1">
      <alignment horizontal="center" vertical="center"/>
      <protection locked="0"/>
    </xf>
    <xf numFmtId="0" fontId="6" fillId="0" borderId="40" xfId="50" applyFont="1" applyFill="1" applyBorder="1" applyAlignment="1" applyProtection="1">
      <alignment horizontal="center" vertical="center"/>
      <protection locked="0"/>
    </xf>
    <xf numFmtId="0" fontId="6" fillId="0" borderId="27" xfId="50" applyFont="1" applyFill="1" applyBorder="1" applyAlignment="1" applyProtection="1">
      <alignment horizontal="center" vertical="center"/>
      <protection locked="0"/>
    </xf>
    <xf numFmtId="0" fontId="26" fillId="0" borderId="20" xfId="50" applyFont="1" applyFill="1" applyBorder="1" applyAlignment="1" applyProtection="1">
      <alignment horizontal="center" vertical="center" wrapText="1"/>
      <protection locked="0"/>
    </xf>
    <xf numFmtId="0" fontId="26" fillId="0" borderId="19" xfId="50" applyFont="1" applyFill="1" applyBorder="1" applyAlignment="1" applyProtection="1">
      <alignment horizontal="center" vertical="center" wrapText="1"/>
      <protection locked="0"/>
    </xf>
    <xf numFmtId="0" fontId="26" fillId="0" borderId="18" xfId="50" applyFont="1" applyFill="1" applyBorder="1" applyAlignment="1" applyProtection="1">
      <alignment horizontal="center" vertical="center" wrapText="1"/>
      <protection locked="0"/>
    </xf>
    <xf numFmtId="0" fontId="26" fillId="0" borderId="17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16" xfId="50" applyFont="1" applyFill="1" applyBorder="1" applyAlignment="1" applyProtection="1">
      <alignment horizontal="center" vertical="center" wrapText="1"/>
      <protection locked="0"/>
    </xf>
    <xf numFmtId="0" fontId="26" fillId="0" borderId="15" xfId="50" applyFont="1" applyFill="1" applyBorder="1" applyAlignment="1" applyProtection="1">
      <alignment horizontal="center" vertical="center" wrapText="1"/>
      <protection locked="0"/>
    </xf>
    <xf numFmtId="0" fontId="26" fillId="0" borderId="14" xfId="50" applyFont="1" applyFill="1" applyBorder="1" applyAlignment="1" applyProtection="1">
      <alignment horizontal="center" vertical="center" wrapText="1"/>
      <protection locked="0"/>
    </xf>
    <xf numFmtId="0" fontId="26" fillId="0" borderId="13" xfId="50" applyFont="1" applyFill="1" applyBorder="1" applyAlignment="1" applyProtection="1">
      <alignment horizontal="center" vertical="center" wrapText="1"/>
      <protection locked="0"/>
    </xf>
    <xf numFmtId="0" fontId="42" fillId="34" borderId="17" xfId="50" applyFont="1" applyFill="1" applyBorder="1" applyAlignment="1" applyProtection="1">
      <alignment horizontal="center" vertical="center" wrapText="1"/>
      <protection/>
    </xf>
    <xf numFmtId="0" fontId="42" fillId="34" borderId="16" xfId="50" applyFont="1" applyFill="1" applyBorder="1" applyAlignment="1" applyProtection="1">
      <alignment horizontal="center" vertical="center" wrapText="1"/>
      <protection/>
    </xf>
    <xf numFmtId="0" fontId="18" fillId="36" borderId="17" xfId="50" applyFont="1" applyFill="1" applyBorder="1" applyAlignment="1">
      <alignment horizontal="center" wrapText="1"/>
      <protection/>
    </xf>
    <xf numFmtId="0" fontId="18" fillId="36" borderId="16" xfId="50" applyFont="1" applyFill="1" applyBorder="1" applyAlignment="1">
      <alignment horizontal="center" wrapText="1"/>
      <protection/>
    </xf>
    <xf numFmtId="0" fontId="20" fillId="36" borderId="41" xfId="50" applyFont="1" applyFill="1" applyBorder="1" applyAlignment="1">
      <alignment horizontal="center"/>
      <protection/>
    </xf>
    <xf numFmtId="0" fontId="20" fillId="36" borderId="27" xfId="50" applyFont="1" applyFill="1" applyBorder="1" applyAlignment="1">
      <alignment horizontal="center"/>
      <protection/>
    </xf>
    <xf numFmtId="0" fontId="42" fillId="34" borderId="20" xfId="50" applyFont="1" applyFill="1" applyBorder="1" applyAlignment="1" applyProtection="1">
      <alignment horizontal="center" vertical="center" wrapText="1"/>
      <protection/>
    </xf>
    <xf numFmtId="0" fontId="42" fillId="34" borderId="18" xfId="50" applyFont="1" applyFill="1" applyBorder="1" applyAlignment="1" applyProtection="1">
      <alignment horizontal="center" vertical="center" wrapText="1"/>
      <protection/>
    </xf>
    <xf numFmtId="0" fontId="18" fillId="36" borderId="20" xfId="50" applyFont="1" applyFill="1" applyBorder="1" applyAlignment="1">
      <alignment horizontal="center" wrapText="1"/>
      <protection/>
    </xf>
    <xf numFmtId="0" fontId="18" fillId="36" borderId="18" xfId="50" applyFont="1" applyFill="1" applyBorder="1" applyAlignment="1">
      <alignment horizontal="center" wrapText="1"/>
      <protection/>
    </xf>
    <xf numFmtId="0" fontId="30" fillId="36" borderId="49" xfId="50" applyFont="1" applyFill="1" applyBorder="1" applyAlignment="1" applyProtection="1">
      <alignment horizontal="center" vertical="center" wrapText="1"/>
      <protection locked="0"/>
    </xf>
    <xf numFmtId="0" fontId="30" fillId="36" borderId="47" xfId="50" applyFont="1" applyFill="1" applyBorder="1" applyAlignment="1" applyProtection="1">
      <alignment horizontal="center" vertical="center" wrapText="1"/>
      <protection locked="0"/>
    </xf>
    <xf numFmtId="0" fontId="30" fillId="36" borderId="88" xfId="50" applyFont="1" applyFill="1" applyBorder="1" applyAlignment="1" applyProtection="1">
      <alignment horizontal="center" vertical="center" wrapText="1"/>
      <protection locked="0"/>
    </xf>
    <xf numFmtId="0" fontId="30" fillId="36" borderId="89" xfId="50" applyFont="1" applyFill="1" applyBorder="1" applyAlignment="1" applyProtection="1">
      <alignment horizontal="center" vertical="center" wrapText="1"/>
      <protection locked="0"/>
    </xf>
    <xf numFmtId="0" fontId="42" fillId="34" borderId="15" xfId="50" applyFont="1" applyFill="1" applyBorder="1" applyAlignment="1" applyProtection="1">
      <alignment horizontal="center" vertical="center" wrapText="1"/>
      <protection/>
    </xf>
    <xf numFmtId="0" fontId="42" fillId="34" borderId="13" xfId="50" applyFont="1" applyFill="1" applyBorder="1" applyAlignment="1" applyProtection="1">
      <alignment horizontal="center" vertical="center" wrapText="1"/>
      <protection/>
    </xf>
    <xf numFmtId="0" fontId="18" fillId="36" borderId="15" xfId="50" applyFont="1" applyFill="1" applyBorder="1" applyAlignment="1">
      <alignment horizontal="center" wrapText="1"/>
      <protection/>
    </xf>
    <xf numFmtId="0" fontId="18" fillId="36" borderId="13" xfId="50" applyFont="1" applyFill="1" applyBorder="1" applyAlignment="1">
      <alignment horizontal="center" wrapText="1"/>
      <protection/>
    </xf>
    <xf numFmtId="0" fontId="30" fillId="0" borderId="49" xfId="50" applyFont="1" applyFill="1" applyBorder="1" applyAlignment="1" applyProtection="1">
      <alignment horizontal="center" vertical="center" wrapText="1"/>
      <protection locked="0"/>
    </xf>
    <xf numFmtId="0" fontId="30" fillId="0" borderId="47" xfId="50" applyFont="1" applyFill="1" applyBorder="1" applyAlignment="1" applyProtection="1">
      <alignment horizontal="center" vertical="center" wrapText="1"/>
      <protection locked="0"/>
    </xf>
    <xf numFmtId="0" fontId="30" fillId="36" borderId="46" xfId="50" applyFont="1" applyFill="1" applyBorder="1" applyAlignment="1" applyProtection="1">
      <alignment horizontal="center" vertical="center"/>
      <protection locked="0"/>
    </xf>
    <xf numFmtId="0" fontId="30" fillId="36" borderId="45" xfId="50" applyFont="1" applyFill="1" applyBorder="1" applyAlignment="1" applyProtection="1">
      <alignment horizontal="center" vertical="center"/>
      <protection locked="0"/>
    </xf>
    <xf numFmtId="0" fontId="32" fillId="34" borderId="44" xfId="50" applyFont="1" applyFill="1" applyBorder="1" applyAlignment="1" applyProtection="1">
      <alignment horizontal="center" vertical="center"/>
      <protection locked="0"/>
    </xf>
    <xf numFmtId="0" fontId="32" fillId="34" borderId="42" xfId="50" applyFont="1" applyFill="1" applyBorder="1" applyAlignment="1" applyProtection="1">
      <alignment horizontal="center" vertical="center"/>
      <protection locked="0"/>
    </xf>
    <xf numFmtId="0" fontId="32" fillId="34" borderId="47" xfId="50" applyFont="1" applyFill="1" applyBorder="1" applyAlignment="1" applyProtection="1">
      <alignment horizontal="center" vertical="center" wrapText="1"/>
      <protection locked="0"/>
    </xf>
    <xf numFmtId="0" fontId="32" fillId="34" borderId="42" xfId="50" applyFont="1" applyFill="1" applyBorder="1" applyAlignment="1" applyProtection="1">
      <alignment horizontal="center" vertical="center" wrapText="1"/>
      <protection locked="0"/>
    </xf>
    <xf numFmtId="0" fontId="32" fillId="34" borderId="68" xfId="50" applyFont="1" applyFill="1" applyBorder="1" applyAlignment="1" applyProtection="1">
      <alignment horizontal="center" vertical="center"/>
      <protection locked="0"/>
    </xf>
    <xf numFmtId="0" fontId="32" fillId="34" borderId="69" xfId="50" applyFont="1" applyFill="1" applyBorder="1" applyAlignment="1" applyProtection="1">
      <alignment horizontal="center" vertical="center"/>
      <protection locked="0"/>
    </xf>
    <xf numFmtId="0" fontId="32" fillId="34" borderId="49" xfId="50" applyFont="1" applyFill="1" applyBorder="1" applyAlignment="1" applyProtection="1">
      <alignment horizontal="center" vertical="center"/>
      <protection locked="0"/>
    </xf>
    <xf numFmtId="0" fontId="32" fillId="34" borderId="48" xfId="50" applyFont="1" applyFill="1" applyBorder="1" applyAlignment="1" applyProtection="1">
      <alignment horizontal="center" vertical="center"/>
      <protection locked="0"/>
    </xf>
    <xf numFmtId="0" fontId="32" fillId="34" borderId="43" xfId="50" applyFont="1" applyFill="1" applyBorder="1" applyAlignment="1" applyProtection="1">
      <alignment horizontal="center" vertical="center"/>
      <protection locked="0"/>
    </xf>
    <xf numFmtId="0" fontId="32" fillId="34" borderId="47" xfId="50" applyFont="1" applyFill="1" applyBorder="1" applyAlignment="1" applyProtection="1">
      <alignment horizontal="center" vertical="center"/>
      <protection locked="0"/>
    </xf>
    <xf numFmtId="0" fontId="30" fillId="0" borderId="65" xfId="50" applyFont="1" applyBorder="1" applyAlignment="1" applyProtection="1">
      <alignment horizontal="center" vertical="center" wrapText="1"/>
      <protection locked="0"/>
    </xf>
    <xf numFmtId="0" fontId="30" fillId="0" borderId="67" xfId="50" applyFont="1" applyBorder="1" applyAlignment="1" applyProtection="1">
      <alignment horizontal="center" vertical="center" wrapText="1"/>
      <protection locked="0"/>
    </xf>
    <xf numFmtId="0" fontId="32" fillId="34" borderId="90" xfId="50" applyFont="1" applyFill="1" applyBorder="1" applyAlignment="1" applyProtection="1">
      <alignment horizontal="center" vertical="center"/>
      <protection locked="0"/>
    </xf>
    <xf numFmtId="0" fontId="32" fillId="34" borderId="79" xfId="50" applyFont="1" applyFill="1" applyBorder="1" applyAlignment="1" applyProtection="1">
      <alignment horizontal="center" vertical="center"/>
      <protection locked="0"/>
    </xf>
    <xf numFmtId="0" fontId="32" fillId="34" borderId="88" xfId="50" applyFont="1" applyFill="1" applyBorder="1" applyAlignment="1" applyProtection="1">
      <alignment horizontal="center" vertical="center"/>
      <protection locked="0"/>
    </xf>
    <xf numFmtId="0" fontId="32" fillId="34" borderId="91" xfId="50" applyFont="1" applyFill="1" applyBorder="1" applyAlignment="1" applyProtection="1">
      <alignment horizontal="center" vertical="center"/>
      <protection locked="0"/>
    </xf>
    <xf numFmtId="0" fontId="32" fillId="34" borderId="89" xfId="50" applyFont="1" applyFill="1" applyBorder="1" applyAlignment="1" applyProtection="1">
      <alignment horizontal="center" vertical="center"/>
      <protection locked="0"/>
    </xf>
    <xf numFmtId="0" fontId="32" fillId="34" borderId="92" xfId="50" applyFont="1" applyFill="1" applyBorder="1" applyAlignment="1" applyProtection="1">
      <alignment horizontal="center" vertical="center"/>
      <protection locked="0"/>
    </xf>
    <xf numFmtId="0" fontId="32" fillId="41" borderId="68" xfId="50" applyFont="1" applyFill="1" applyBorder="1" applyAlignment="1" applyProtection="1">
      <alignment horizontal="center" vertical="center" wrapText="1"/>
      <protection locked="0"/>
    </xf>
    <xf numFmtId="0" fontId="32" fillId="41" borderId="93" xfId="50" applyFont="1" applyFill="1" applyBorder="1" applyAlignment="1" applyProtection="1">
      <alignment horizontal="center" vertical="center" wrapText="1"/>
      <protection locked="0"/>
    </xf>
    <xf numFmtId="0" fontId="30" fillId="0" borderId="41" xfId="50" applyFont="1" applyBorder="1" applyAlignment="1" applyProtection="1">
      <alignment horizontal="center" vertical="center"/>
      <protection locked="0"/>
    </xf>
    <xf numFmtId="0" fontId="30" fillId="0" borderId="27" xfId="50" applyFont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7" fillId="32" borderId="96" xfId="0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7" fillId="33" borderId="9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Normal_résultats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Normal="75" zoomScaleSheetLayoutView="100" zoomScalePageLayoutView="0" workbookViewId="0" topLeftCell="C15">
      <selection activeCell="L26" sqref="L26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2.28125" style="168" bestFit="1" customWidth="1"/>
    <col min="5" max="5" width="15.140625" style="168" customWidth="1"/>
    <col min="6" max="6" width="14.7109375" style="168" customWidth="1"/>
    <col min="7" max="7" width="16.00390625" style="168" customWidth="1"/>
    <col min="8" max="8" width="13.8515625" style="168" customWidth="1"/>
    <col min="9" max="10" width="15.7109375" style="168" customWidth="1"/>
    <col min="11" max="11" width="14.8515625" style="168" customWidth="1"/>
    <col min="12" max="12" width="14.7109375" style="168" customWidth="1"/>
    <col min="13" max="13" width="13.57421875" style="168" customWidth="1"/>
    <col min="14" max="14" width="17.421875" style="168" customWidth="1"/>
    <col min="15" max="15" width="15.140625" style="168" customWidth="1"/>
    <col min="16" max="16" width="13.8515625" style="168" customWidth="1"/>
    <col min="17" max="17" width="19.28125" style="168" customWidth="1"/>
    <col min="18" max="18" width="15.00390625" style="168" customWidth="1"/>
    <col min="19" max="19" width="13.421875" style="168" bestFit="1" customWidth="1"/>
    <col min="20" max="20" width="12.421875" style="168" customWidth="1"/>
    <col min="21" max="16384" width="9.00390625" style="168" customWidth="1"/>
  </cols>
  <sheetData>
    <row r="1" spans="1:256" s="138" customFormat="1" ht="12" thickBot="1">
      <c r="A1" s="297" t="s">
        <v>281</v>
      </c>
      <c r="B1" s="298"/>
      <c r="C1" s="136"/>
      <c r="D1" s="136"/>
      <c r="E1" s="136"/>
      <c r="F1" s="136"/>
      <c r="G1" s="136"/>
      <c r="H1" s="136"/>
      <c r="I1" s="137" t="s">
        <v>282</v>
      </c>
      <c r="J1" s="297" t="s">
        <v>281</v>
      </c>
      <c r="K1" s="299"/>
      <c r="L1" s="298"/>
      <c r="M1" s="136"/>
      <c r="N1" s="136"/>
      <c r="O1" s="136"/>
      <c r="P1" s="136"/>
      <c r="R1" s="139"/>
      <c r="S1" s="137" t="s">
        <v>283</v>
      </c>
      <c r="T1" s="139"/>
      <c r="U1" s="139"/>
      <c r="V1" s="139"/>
      <c r="W1" s="139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7:256" s="138" customFormat="1" ht="11.25">
      <c r="Q2" s="142"/>
      <c r="R2" s="143"/>
      <c r="S2" s="143"/>
      <c r="T2" s="143"/>
      <c r="U2" s="143"/>
      <c r="V2" s="143"/>
      <c r="W2" s="143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1:252" s="138" customFormat="1" ht="11.25">
      <c r="U3" s="143"/>
      <c r="V3" s="143"/>
      <c r="W3" s="143"/>
      <c r="X3" s="143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</row>
    <row r="4" spans="1:252" s="138" customFormat="1" ht="11.25">
      <c r="A4" s="144" t="s">
        <v>66</v>
      </c>
      <c r="B4" s="145" t="s">
        <v>66</v>
      </c>
      <c r="C4" s="145" t="s">
        <v>66</v>
      </c>
      <c r="D4" s="145" t="s">
        <v>66</v>
      </c>
      <c r="E4" s="146" t="s">
        <v>66</v>
      </c>
      <c r="F4" s="147" t="s">
        <v>66</v>
      </c>
      <c r="G4" s="146" t="s">
        <v>66</v>
      </c>
      <c r="H4" s="147" t="s">
        <v>66</v>
      </c>
      <c r="T4" s="148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</row>
    <row r="5" spans="1:252" s="153" customFormat="1" ht="12.75">
      <c r="A5" s="149" t="s">
        <v>63</v>
      </c>
      <c r="B5" s="150" t="s">
        <v>132</v>
      </c>
      <c r="C5" s="150" t="s">
        <v>131</v>
      </c>
      <c r="D5" s="151" t="s">
        <v>44</v>
      </c>
      <c r="E5" s="150" t="s">
        <v>153</v>
      </c>
      <c r="F5" s="152" t="s">
        <v>152</v>
      </c>
      <c r="G5" s="150" t="s">
        <v>151</v>
      </c>
      <c r="H5" s="152" t="s">
        <v>150</v>
      </c>
      <c r="J5" s="300" t="s">
        <v>116</v>
      </c>
      <c r="K5" s="301"/>
      <c r="L5" s="301"/>
      <c r="M5" s="301"/>
      <c r="N5" s="301"/>
      <c r="O5" s="301"/>
      <c r="P5" s="301"/>
      <c r="Q5" s="302"/>
      <c r="R5" s="138"/>
      <c r="S5" s="138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</row>
    <row r="6" spans="1:252" s="159" customFormat="1" ht="11.25">
      <c r="A6" s="155"/>
      <c r="B6" s="156"/>
      <c r="C6" s="156"/>
      <c r="D6" s="157"/>
      <c r="E6" s="157"/>
      <c r="F6" s="157"/>
      <c r="G6" s="157"/>
      <c r="H6" s="158"/>
      <c r="J6" s="138"/>
      <c r="K6" s="138"/>
      <c r="L6" s="138"/>
      <c r="M6" s="138"/>
      <c r="N6" s="138"/>
      <c r="O6" s="138"/>
      <c r="P6" s="160"/>
      <c r="Q6" s="161"/>
      <c r="R6" s="141"/>
      <c r="S6" s="148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</row>
    <row r="7" spans="1:39" ht="11.25">
      <c r="A7" s="163" t="s">
        <v>222</v>
      </c>
      <c r="B7" s="164" t="s">
        <v>284</v>
      </c>
      <c r="C7" s="164" t="s">
        <v>285</v>
      </c>
      <c r="D7" s="165">
        <v>40032</v>
      </c>
      <c r="E7" s="166">
        <v>668243</v>
      </c>
      <c r="F7" s="166">
        <v>1818835</v>
      </c>
      <c r="G7" s="166">
        <v>668314</v>
      </c>
      <c r="H7" s="167">
        <v>1818589</v>
      </c>
      <c r="J7" s="169" t="s">
        <v>71</v>
      </c>
      <c r="K7" s="169"/>
      <c r="L7" s="170"/>
      <c r="M7" s="170"/>
      <c r="N7" s="170"/>
      <c r="O7" s="171"/>
      <c r="P7" s="172"/>
      <c r="Q7" s="153"/>
      <c r="R7" s="153"/>
      <c r="S7" s="15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1:19" ht="11.25">
      <c r="A8" s="174"/>
      <c r="B8" s="175"/>
      <c r="C8" s="175"/>
      <c r="D8" s="176"/>
      <c r="E8" s="176"/>
      <c r="F8" s="176"/>
      <c r="G8" s="176"/>
      <c r="H8" s="177"/>
      <c r="J8" s="178" t="s">
        <v>18</v>
      </c>
      <c r="K8" s="179"/>
      <c r="L8" s="180" t="s">
        <v>286</v>
      </c>
      <c r="M8" s="181"/>
      <c r="N8" s="181"/>
      <c r="O8" s="181"/>
      <c r="P8" s="182"/>
      <c r="Q8" s="183"/>
      <c r="R8" s="159"/>
      <c r="S8" s="159"/>
    </row>
    <row r="9" spans="5:19" ht="12.75" customHeight="1">
      <c r="E9" s="148"/>
      <c r="F9" s="148"/>
      <c r="G9" s="148"/>
      <c r="H9" s="148"/>
      <c r="I9" s="148"/>
      <c r="J9" s="184" t="s">
        <v>287</v>
      </c>
      <c r="K9" s="185"/>
      <c r="L9" s="186" t="s">
        <v>288</v>
      </c>
      <c r="M9" s="187"/>
      <c r="N9" s="187"/>
      <c r="O9" s="187"/>
      <c r="P9" s="188"/>
      <c r="Q9" s="189"/>
      <c r="R9" s="159"/>
      <c r="S9" s="159"/>
    </row>
    <row r="10" spans="4:17" ht="12.75" customHeight="1">
      <c r="D10" s="148"/>
      <c r="E10" s="303" t="s">
        <v>289</v>
      </c>
      <c r="F10" s="304"/>
      <c r="G10" s="305"/>
      <c r="H10" s="148"/>
      <c r="I10" s="148"/>
      <c r="J10" s="184" t="s">
        <v>17</v>
      </c>
      <c r="K10" s="185"/>
      <c r="L10" s="186" t="s">
        <v>286</v>
      </c>
      <c r="M10" s="187"/>
      <c r="N10" s="187"/>
      <c r="O10" s="187"/>
      <c r="P10" s="188"/>
      <c r="Q10" s="189"/>
    </row>
    <row r="11" spans="4:17" ht="12.75" customHeight="1">
      <c r="D11" s="148"/>
      <c r="E11" s="306"/>
      <c r="F11" s="307"/>
      <c r="G11" s="308"/>
      <c r="H11" s="148"/>
      <c r="I11" s="148"/>
      <c r="J11" s="184" t="s">
        <v>16</v>
      </c>
      <c r="K11" s="185"/>
      <c r="L11" s="186" t="s">
        <v>290</v>
      </c>
      <c r="M11" s="187"/>
      <c r="N11" s="187"/>
      <c r="O11" s="187"/>
      <c r="P11" s="188"/>
      <c r="Q11" s="189"/>
    </row>
    <row r="12" spans="1:20" ht="14.25" customHeight="1">
      <c r="A12" s="144" t="s">
        <v>66</v>
      </c>
      <c r="B12" s="190" t="s">
        <v>291</v>
      </c>
      <c r="C12" s="191">
        <v>40</v>
      </c>
      <c r="D12" s="148"/>
      <c r="E12" s="306"/>
      <c r="F12" s="307"/>
      <c r="G12" s="308"/>
      <c r="H12" s="148"/>
      <c r="I12" s="148"/>
      <c r="J12" s="184" t="s">
        <v>292</v>
      </c>
      <c r="K12" s="185"/>
      <c r="L12" s="186" t="s">
        <v>293</v>
      </c>
      <c r="M12" s="187"/>
      <c r="N12" s="187"/>
      <c r="O12" s="187"/>
      <c r="P12" s="188"/>
      <c r="Q12" s="189"/>
      <c r="T12" s="148"/>
    </row>
    <row r="13" spans="1:20" ht="14.25" customHeight="1">
      <c r="A13" s="192" t="s">
        <v>66</v>
      </c>
      <c r="B13" s="193" t="s">
        <v>294</v>
      </c>
      <c r="C13" s="194">
        <v>250</v>
      </c>
      <c r="D13" s="148"/>
      <c r="E13" s="306"/>
      <c r="F13" s="307"/>
      <c r="G13" s="308"/>
      <c r="H13" s="148"/>
      <c r="I13" s="148"/>
      <c r="J13" s="184" t="s">
        <v>76</v>
      </c>
      <c r="K13" s="185"/>
      <c r="L13" s="186" t="s">
        <v>98</v>
      </c>
      <c r="M13" s="187"/>
      <c r="N13" s="187"/>
      <c r="O13" s="187"/>
      <c r="P13" s="188"/>
      <c r="Q13" s="189"/>
      <c r="T13" s="148"/>
    </row>
    <row r="14" spans="1:20" ht="14.25" customHeight="1">
      <c r="A14" s="192" t="s">
        <v>66</v>
      </c>
      <c r="B14" s="193" t="s">
        <v>295</v>
      </c>
      <c r="C14" s="194">
        <v>40</v>
      </c>
      <c r="D14" s="148"/>
      <c r="E14" s="309"/>
      <c r="F14" s="310"/>
      <c r="G14" s="311"/>
      <c r="H14" s="148"/>
      <c r="I14" s="148"/>
      <c r="J14" s="184" t="s">
        <v>75</v>
      </c>
      <c r="K14" s="185"/>
      <c r="L14" s="186" t="s">
        <v>92</v>
      </c>
      <c r="M14" s="187"/>
      <c r="N14" s="187"/>
      <c r="O14" s="187"/>
      <c r="P14" s="188"/>
      <c r="Q14" s="189"/>
      <c r="R14" s="148"/>
      <c r="S14" s="148"/>
      <c r="T14" s="138"/>
    </row>
    <row r="15" spans="1:20" ht="14.25" customHeight="1">
      <c r="A15" s="195"/>
      <c r="B15" s="193" t="s">
        <v>296</v>
      </c>
      <c r="C15" s="196">
        <f>C13*C14</f>
        <v>10000</v>
      </c>
      <c r="D15" s="148"/>
      <c r="E15" s="197"/>
      <c r="F15" s="197"/>
      <c r="G15" s="197"/>
      <c r="H15" s="148"/>
      <c r="I15" s="148"/>
      <c r="J15" s="184" t="s">
        <v>74</v>
      </c>
      <c r="K15" s="185"/>
      <c r="L15" s="186" t="s">
        <v>86</v>
      </c>
      <c r="M15" s="187"/>
      <c r="N15" s="187"/>
      <c r="O15" s="187"/>
      <c r="P15" s="188"/>
      <c r="Q15" s="189"/>
      <c r="R15" s="148"/>
      <c r="S15" s="148"/>
      <c r="T15" s="138"/>
    </row>
    <row r="16" spans="1:20" ht="11.25" customHeight="1">
      <c r="A16" s="198"/>
      <c r="B16" s="199" t="s">
        <v>297</v>
      </c>
      <c r="C16" s="200">
        <f>+C15*0.05</f>
        <v>500</v>
      </c>
      <c r="D16" s="148"/>
      <c r="E16" s="148"/>
      <c r="F16" s="148"/>
      <c r="G16" s="148"/>
      <c r="H16" s="148"/>
      <c r="I16" s="148"/>
      <c r="J16" s="201" t="s">
        <v>73</v>
      </c>
      <c r="K16" s="202"/>
      <c r="L16" s="203" t="s">
        <v>80</v>
      </c>
      <c r="M16" s="204"/>
      <c r="N16" s="204"/>
      <c r="O16" s="205"/>
      <c r="P16" s="206"/>
      <c r="Q16" s="207"/>
      <c r="R16" s="160"/>
      <c r="S16" s="138"/>
      <c r="T16" s="160"/>
    </row>
    <row r="17" spans="1:21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38"/>
      <c r="K17" s="138"/>
      <c r="L17" s="138"/>
      <c r="M17" s="138"/>
      <c r="N17" s="138"/>
      <c r="O17" s="208"/>
      <c r="P17" s="138"/>
      <c r="Q17" s="160"/>
      <c r="R17" s="160"/>
      <c r="S17" s="138"/>
      <c r="T17" s="209"/>
      <c r="U17" s="138"/>
    </row>
    <row r="18" spans="1:20" ht="11.25">
      <c r="A18" s="148"/>
      <c r="B18" s="148"/>
      <c r="C18" s="148"/>
      <c r="D18" s="148"/>
      <c r="E18" s="148"/>
      <c r="F18" s="148"/>
      <c r="G18" s="148"/>
      <c r="H18" s="148"/>
      <c r="I18" s="148"/>
      <c r="J18" s="210"/>
      <c r="K18" s="211" t="s">
        <v>66</v>
      </c>
      <c r="L18" s="211" t="s">
        <v>66</v>
      </c>
      <c r="M18" s="211" t="s">
        <v>66</v>
      </c>
      <c r="N18" s="211" t="s">
        <v>66</v>
      </c>
      <c r="O18" s="211" t="s">
        <v>66</v>
      </c>
      <c r="P18" s="212" t="s">
        <v>67</v>
      </c>
      <c r="Q18" s="212" t="s">
        <v>67</v>
      </c>
      <c r="R18" s="212" t="s">
        <v>67</v>
      </c>
      <c r="S18" s="212" t="s">
        <v>67</v>
      </c>
      <c r="T18" s="138"/>
    </row>
    <row r="19" spans="1:20" ht="22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3" t="s">
        <v>298</v>
      </c>
      <c r="K19" s="214" t="s">
        <v>287</v>
      </c>
      <c r="L19" s="214" t="s">
        <v>18</v>
      </c>
      <c r="M19" s="215" t="s">
        <v>17</v>
      </c>
      <c r="N19" s="215" t="s">
        <v>299</v>
      </c>
      <c r="O19" s="215" t="s">
        <v>16</v>
      </c>
      <c r="P19" s="215" t="s">
        <v>76</v>
      </c>
      <c r="Q19" s="215" t="s">
        <v>75</v>
      </c>
      <c r="R19" s="215" t="s">
        <v>74</v>
      </c>
      <c r="S19" s="216" t="s">
        <v>73</v>
      </c>
      <c r="T19" s="138"/>
    </row>
    <row r="20" spans="1:20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17" t="s">
        <v>14</v>
      </c>
      <c r="K20" s="211" t="s">
        <v>300</v>
      </c>
      <c r="L20" s="211" t="s">
        <v>38</v>
      </c>
      <c r="M20" s="211" t="s">
        <v>102</v>
      </c>
      <c r="N20" s="211" t="str">
        <f aca="true" t="shared" si="0" ref="N20:N27">IF(K20="F","M6","")</f>
        <v>M6</v>
      </c>
      <c r="O20" s="211" t="s">
        <v>2</v>
      </c>
      <c r="P20" s="218"/>
      <c r="Q20" s="218"/>
      <c r="R20" s="218"/>
      <c r="S20" s="219"/>
      <c r="T20" s="138"/>
    </row>
    <row r="21" spans="1:20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0" t="s">
        <v>13</v>
      </c>
      <c r="K21" s="211" t="s">
        <v>300</v>
      </c>
      <c r="L21" s="211" t="s">
        <v>37</v>
      </c>
      <c r="M21" s="211" t="s">
        <v>102</v>
      </c>
      <c r="N21" s="211" t="str">
        <f t="shared" si="0"/>
        <v>M6</v>
      </c>
      <c r="O21" s="211" t="s">
        <v>2</v>
      </c>
      <c r="P21" s="218"/>
      <c r="Q21" s="218"/>
      <c r="R21" s="218"/>
      <c r="S21" s="219"/>
      <c r="T21" s="138"/>
    </row>
    <row r="22" spans="1:20" ht="14.25" customHeight="1">
      <c r="A22" s="169" t="s">
        <v>71</v>
      </c>
      <c r="B22" s="187"/>
      <c r="C22" s="187"/>
      <c r="D22" s="140"/>
      <c r="E22" s="140"/>
      <c r="F22" s="221"/>
      <c r="G22" s="221"/>
      <c r="H22" s="221"/>
      <c r="J22" s="220" t="s">
        <v>12</v>
      </c>
      <c r="K22" s="211" t="s">
        <v>300</v>
      </c>
      <c r="L22" s="211" t="s">
        <v>35</v>
      </c>
      <c r="M22" s="211" t="s">
        <v>102</v>
      </c>
      <c r="N22" s="211" t="str">
        <f t="shared" si="0"/>
        <v>M6</v>
      </c>
      <c r="O22" s="211" t="s">
        <v>2</v>
      </c>
      <c r="P22" s="218"/>
      <c r="Q22" s="218"/>
      <c r="R22" s="218"/>
      <c r="S22" s="219"/>
      <c r="T22" s="138"/>
    </row>
    <row r="23" spans="1:20" ht="14.25" customHeight="1">
      <c r="A23" s="293" t="s">
        <v>63</v>
      </c>
      <c r="B23" s="294"/>
      <c r="C23" s="180" t="s">
        <v>301</v>
      </c>
      <c r="D23" s="180"/>
      <c r="E23" s="180"/>
      <c r="F23" s="222"/>
      <c r="J23" s="220" t="s">
        <v>11</v>
      </c>
      <c r="K23" s="211" t="s">
        <v>300</v>
      </c>
      <c r="L23" s="211" t="s">
        <v>33</v>
      </c>
      <c r="M23" s="211" t="s">
        <v>102</v>
      </c>
      <c r="N23" s="211" t="str">
        <f t="shared" si="0"/>
        <v>M6</v>
      </c>
      <c r="O23" s="211" t="s">
        <v>2</v>
      </c>
      <c r="P23" s="218"/>
      <c r="Q23" s="218"/>
      <c r="R23" s="218"/>
      <c r="S23" s="219"/>
      <c r="T23" s="138"/>
    </row>
    <row r="24" spans="1:20" ht="14.25" customHeight="1">
      <c r="A24" s="295" t="s">
        <v>132</v>
      </c>
      <c r="B24" s="296"/>
      <c r="C24" s="186" t="s">
        <v>138</v>
      </c>
      <c r="D24" s="186"/>
      <c r="E24" s="186"/>
      <c r="F24" s="223"/>
      <c r="J24" s="220" t="s">
        <v>10</v>
      </c>
      <c r="K24" s="211" t="s">
        <v>302</v>
      </c>
      <c r="L24" s="211" t="s">
        <v>20</v>
      </c>
      <c r="M24" s="211" t="s">
        <v>102</v>
      </c>
      <c r="N24" s="211" t="s">
        <v>106</v>
      </c>
      <c r="O24" s="211" t="s">
        <v>303</v>
      </c>
      <c r="P24" s="218"/>
      <c r="Q24" s="218"/>
      <c r="R24" s="218"/>
      <c r="S24" s="219"/>
      <c r="T24" s="138"/>
    </row>
    <row r="25" spans="1:20" ht="14.25" customHeight="1">
      <c r="A25" s="295" t="s">
        <v>160</v>
      </c>
      <c r="B25" s="296"/>
      <c r="C25" s="186" t="s">
        <v>304</v>
      </c>
      <c r="D25" s="186"/>
      <c r="E25" s="186"/>
      <c r="F25" s="223"/>
      <c r="J25" s="220" t="s">
        <v>9</v>
      </c>
      <c r="K25" s="211" t="s">
        <v>302</v>
      </c>
      <c r="L25" s="211" t="s">
        <v>20</v>
      </c>
      <c r="M25" s="211" t="s">
        <v>102</v>
      </c>
      <c r="N25" s="211" t="s">
        <v>106</v>
      </c>
      <c r="O25" s="211" t="s">
        <v>303</v>
      </c>
      <c r="P25" s="218"/>
      <c r="Q25" s="218"/>
      <c r="R25" s="218"/>
      <c r="S25" s="219"/>
      <c r="T25" s="138"/>
    </row>
    <row r="26" spans="1:20" ht="14.25" customHeight="1">
      <c r="A26" s="295" t="s">
        <v>44</v>
      </c>
      <c r="B26" s="296"/>
      <c r="C26" s="186" t="s">
        <v>305</v>
      </c>
      <c r="D26" s="186"/>
      <c r="E26" s="186"/>
      <c r="F26" s="223"/>
      <c r="J26" s="220" t="s">
        <v>8</v>
      </c>
      <c r="K26" s="211" t="s">
        <v>300</v>
      </c>
      <c r="L26" s="211" t="s">
        <v>38</v>
      </c>
      <c r="M26" s="211" t="s">
        <v>102</v>
      </c>
      <c r="N26" s="211" t="str">
        <f t="shared" si="0"/>
        <v>M6</v>
      </c>
      <c r="O26" s="211" t="s">
        <v>306</v>
      </c>
      <c r="P26" s="218"/>
      <c r="Q26" s="218"/>
      <c r="R26" s="218"/>
      <c r="S26" s="219"/>
      <c r="T26" s="138"/>
    </row>
    <row r="27" spans="1:20" ht="14.25" customHeight="1">
      <c r="A27" s="295" t="s">
        <v>153</v>
      </c>
      <c r="B27" s="296"/>
      <c r="C27" s="169" t="s">
        <v>307</v>
      </c>
      <c r="D27" s="169"/>
      <c r="E27" s="169"/>
      <c r="F27" s="223"/>
      <c r="J27" s="220" t="s">
        <v>7</v>
      </c>
      <c r="K27" s="211" t="s">
        <v>300</v>
      </c>
      <c r="L27" s="211" t="s">
        <v>33</v>
      </c>
      <c r="M27" s="211" t="s">
        <v>96</v>
      </c>
      <c r="N27" s="211" t="str">
        <f t="shared" si="0"/>
        <v>M6</v>
      </c>
      <c r="O27" s="211" t="s">
        <v>306</v>
      </c>
      <c r="P27" s="218"/>
      <c r="Q27" s="218"/>
      <c r="R27" s="218"/>
      <c r="S27" s="219"/>
      <c r="T27" s="138"/>
    </row>
    <row r="28" spans="1:20" ht="14.25" customHeight="1">
      <c r="A28" s="295" t="s">
        <v>152</v>
      </c>
      <c r="B28" s="296"/>
      <c r="C28" s="169" t="s">
        <v>308</v>
      </c>
      <c r="D28" s="169"/>
      <c r="E28" s="169"/>
      <c r="F28" s="223"/>
      <c r="J28" s="220" t="s">
        <v>6</v>
      </c>
      <c r="K28" s="211" t="s">
        <v>309</v>
      </c>
      <c r="L28" s="211" t="s">
        <v>33</v>
      </c>
      <c r="M28" s="211" t="s">
        <v>96</v>
      </c>
      <c r="N28" s="211" t="s">
        <v>106</v>
      </c>
      <c r="O28" s="211" t="s">
        <v>0</v>
      </c>
      <c r="P28" s="218"/>
      <c r="Q28" s="218" t="s">
        <v>227</v>
      </c>
      <c r="R28" s="218">
        <v>3</v>
      </c>
      <c r="S28" s="219"/>
      <c r="T28" s="138"/>
    </row>
    <row r="29" spans="1:19" ht="14.25" customHeight="1">
      <c r="A29" s="295" t="s">
        <v>151</v>
      </c>
      <c r="B29" s="296"/>
      <c r="C29" s="169" t="s">
        <v>310</v>
      </c>
      <c r="D29" s="169"/>
      <c r="E29" s="169"/>
      <c r="F29" s="223"/>
      <c r="J29" s="220" t="s">
        <v>5</v>
      </c>
      <c r="K29" s="211" t="s">
        <v>309</v>
      </c>
      <c r="L29" s="211" t="s">
        <v>33</v>
      </c>
      <c r="M29" s="211" t="s">
        <v>96</v>
      </c>
      <c r="N29" s="211" t="s">
        <v>106</v>
      </c>
      <c r="O29" s="211" t="s">
        <v>0</v>
      </c>
      <c r="P29" s="218"/>
      <c r="Q29" s="218" t="s">
        <v>227</v>
      </c>
      <c r="R29" s="218">
        <v>4</v>
      </c>
      <c r="S29" s="219"/>
    </row>
    <row r="30" spans="1:19" ht="14.25" customHeight="1">
      <c r="A30" s="295" t="s">
        <v>150</v>
      </c>
      <c r="B30" s="296"/>
      <c r="C30" s="169" t="s">
        <v>311</v>
      </c>
      <c r="D30" s="169"/>
      <c r="E30" s="169"/>
      <c r="F30" s="223"/>
      <c r="J30" s="220" t="s">
        <v>4</v>
      </c>
      <c r="K30" s="211" t="s">
        <v>309</v>
      </c>
      <c r="L30" s="211" t="s">
        <v>35</v>
      </c>
      <c r="M30" s="211" t="s">
        <v>96</v>
      </c>
      <c r="N30" s="211" t="s">
        <v>100</v>
      </c>
      <c r="O30" s="211" t="s">
        <v>0</v>
      </c>
      <c r="P30" s="218"/>
      <c r="Q30" s="218" t="s">
        <v>227</v>
      </c>
      <c r="R30" s="218">
        <v>4</v>
      </c>
      <c r="S30" s="219"/>
    </row>
    <row r="31" spans="1:19" ht="14.25" customHeight="1">
      <c r="A31" s="295" t="s">
        <v>291</v>
      </c>
      <c r="B31" s="296"/>
      <c r="C31" s="169" t="s">
        <v>312</v>
      </c>
      <c r="D31" s="169"/>
      <c r="E31" s="173"/>
      <c r="F31" s="223"/>
      <c r="J31" s="224" t="s">
        <v>3</v>
      </c>
      <c r="K31" s="225" t="s">
        <v>309</v>
      </c>
      <c r="L31" s="225" t="s">
        <v>33</v>
      </c>
      <c r="M31" s="225" t="s">
        <v>96</v>
      </c>
      <c r="N31" s="225" t="s">
        <v>100</v>
      </c>
      <c r="O31" s="225" t="s">
        <v>0</v>
      </c>
      <c r="P31" s="226"/>
      <c r="Q31" s="226"/>
      <c r="R31" s="226"/>
      <c r="S31" s="227"/>
    </row>
    <row r="32" spans="1:6" ht="14.25" customHeight="1">
      <c r="A32" s="295" t="s">
        <v>294</v>
      </c>
      <c r="B32" s="296"/>
      <c r="C32" s="169" t="s">
        <v>313</v>
      </c>
      <c r="D32" s="169"/>
      <c r="E32" s="186"/>
      <c r="F32" s="223"/>
    </row>
    <row r="33" spans="1:17" ht="14.25" customHeight="1">
      <c r="A33" s="184" t="s">
        <v>295</v>
      </c>
      <c r="B33" s="185"/>
      <c r="C33" s="169" t="s">
        <v>314</v>
      </c>
      <c r="D33" s="186"/>
      <c r="E33" s="186"/>
      <c r="F33" s="223"/>
      <c r="J33" s="228" t="s">
        <v>71</v>
      </c>
      <c r="K33" s="229"/>
      <c r="L33" s="230"/>
      <c r="M33" s="231"/>
      <c r="N33" s="231"/>
      <c r="O33" s="231"/>
      <c r="P33" s="231"/>
      <c r="Q33" s="231"/>
    </row>
    <row r="34" spans="1:17" ht="14.25" customHeight="1">
      <c r="A34" s="184" t="s">
        <v>296</v>
      </c>
      <c r="B34" s="185"/>
      <c r="C34" s="169" t="s">
        <v>315</v>
      </c>
      <c r="D34" s="186"/>
      <c r="E34" s="186"/>
      <c r="F34" s="223"/>
      <c r="J34" s="232" t="s">
        <v>108</v>
      </c>
      <c r="K34" s="233"/>
      <c r="L34" s="233" t="s">
        <v>43</v>
      </c>
      <c r="M34" s="234" t="s">
        <v>107</v>
      </c>
      <c r="N34" s="316" t="s">
        <v>114</v>
      </c>
      <c r="O34" s="317"/>
      <c r="P34" s="235" t="s">
        <v>43</v>
      </c>
      <c r="Q34" s="235" t="s">
        <v>113</v>
      </c>
    </row>
    <row r="35" spans="1:17" ht="14.25" customHeight="1">
      <c r="A35" s="184" t="s">
        <v>297</v>
      </c>
      <c r="B35" s="185"/>
      <c r="C35" s="186" t="s">
        <v>316</v>
      </c>
      <c r="D35" s="186"/>
      <c r="E35" s="186"/>
      <c r="F35" s="223"/>
      <c r="J35" s="318" t="s">
        <v>103</v>
      </c>
      <c r="K35" s="319"/>
      <c r="L35" s="236" t="s">
        <v>102</v>
      </c>
      <c r="M35" s="237" t="s">
        <v>101</v>
      </c>
      <c r="N35" s="320">
        <v>1</v>
      </c>
      <c r="O35" s="321"/>
      <c r="P35" s="238" t="s">
        <v>111</v>
      </c>
      <c r="Q35" s="239" t="s">
        <v>110</v>
      </c>
    </row>
    <row r="36" spans="1:17" ht="14.25" customHeight="1">
      <c r="A36" s="184" t="s">
        <v>317</v>
      </c>
      <c r="B36" s="185"/>
      <c r="C36" s="186" t="s">
        <v>318</v>
      </c>
      <c r="D36" s="186"/>
      <c r="E36" s="186"/>
      <c r="F36" s="223"/>
      <c r="J36" s="312" t="s">
        <v>97</v>
      </c>
      <c r="K36" s="313"/>
      <c r="L36" s="240" t="s">
        <v>96</v>
      </c>
      <c r="M36" s="241" t="s">
        <v>95</v>
      </c>
      <c r="N36" s="314">
        <v>2</v>
      </c>
      <c r="O36" s="315"/>
      <c r="P36" s="238" t="s">
        <v>106</v>
      </c>
      <c r="Q36" s="239" t="s">
        <v>105</v>
      </c>
    </row>
    <row r="37" spans="1:17" ht="14.25" customHeight="1">
      <c r="A37" s="201" t="s">
        <v>319</v>
      </c>
      <c r="B37" s="202"/>
      <c r="C37" s="203" t="s">
        <v>320</v>
      </c>
      <c r="D37" s="206"/>
      <c r="E37" s="206"/>
      <c r="F37" s="242"/>
      <c r="J37" s="312" t="s">
        <v>91</v>
      </c>
      <c r="K37" s="313"/>
      <c r="L37" s="240" t="s">
        <v>90</v>
      </c>
      <c r="M37" s="241" t="s">
        <v>89</v>
      </c>
      <c r="N37" s="314">
        <v>3</v>
      </c>
      <c r="O37" s="315"/>
      <c r="P37" s="238" t="s">
        <v>100</v>
      </c>
      <c r="Q37" s="239" t="s">
        <v>99</v>
      </c>
    </row>
    <row r="38" spans="10:17" ht="14.25" customHeight="1">
      <c r="J38" s="326" t="s">
        <v>321</v>
      </c>
      <c r="K38" s="327"/>
      <c r="L38" s="243" t="s">
        <v>196</v>
      </c>
      <c r="M38" s="244" t="s">
        <v>83</v>
      </c>
      <c r="N38" s="314">
        <v>4</v>
      </c>
      <c r="O38" s="315"/>
      <c r="P38" s="238" t="s">
        <v>94</v>
      </c>
      <c r="Q38" s="239" t="s">
        <v>93</v>
      </c>
    </row>
    <row r="39" spans="10:17" ht="14.25" customHeight="1">
      <c r="J39" s="231"/>
      <c r="K39" s="231"/>
      <c r="L39" s="231"/>
      <c r="M39" s="231"/>
      <c r="N39" s="314">
        <v>5</v>
      </c>
      <c r="O39" s="315"/>
      <c r="P39" s="238" t="s">
        <v>88</v>
      </c>
      <c r="Q39" s="239" t="s">
        <v>87</v>
      </c>
    </row>
    <row r="40" spans="10:17" ht="14.25" customHeight="1" thickBot="1">
      <c r="J40" s="231"/>
      <c r="K40" s="231"/>
      <c r="L40" s="231"/>
      <c r="M40" s="231"/>
      <c r="N40" s="328">
        <v>6</v>
      </c>
      <c r="O40" s="329"/>
      <c r="P40" s="245" t="s">
        <v>82</v>
      </c>
      <c r="Q40" s="246" t="s">
        <v>81</v>
      </c>
    </row>
    <row r="41" spans="1:9" ht="14.25" customHeight="1" thickBot="1">
      <c r="A41" s="297" t="s">
        <v>281</v>
      </c>
      <c r="B41" s="298"/>
      <c r="C41" s="136"/>
      <c r="D41" s="136"/>
      <c r="E41" s="136"/>
      <c r="F41" s="136"/>
      <c r="G41" s="137"/>
      <c r="H41" s="297" t="s">
        <v>281</v>
      </c>
      <c r="I41" s="298"/>
    </row>
    <row r="42" spans="1:18" ht="14.25" customHeight="1">
      <c r="A42" s="247"/>
      <c r="B42" s="247"/>
      <c r="C42" s="136"/>
      <c r="D42" s="136"/>
      <c r="E42" s="136"/>
      <c r="F42" s="136"/>
      <c r="G42" s="137"/>
      <c r="I42" s="247"/>
      <c r="J42" s="136"/>
      <c r="K42" s="136"/>
      <c r="L42" s="136"/>
      <c r="M42" s="136"/>
      <c r="N42" s="136"/>
      <c r="R42" s="137"/>
    </row>
    <row r="43" spans="4:8" ht="12" customHeight="1" thickBot="1">
      <c r="D43" s="148"/>
      <c r="E43" s="148"/>
      <c r="F43" s="148"/>
      <c r="G43" s="148"/>
      <c r="H43" s="148"/>
    </row>
    <row r="44" spans="11:19" ht="12" thickBot="1">
      <c r="K44" s="248" t="s">
        <v>322</v>
      </c>
      <c r="L44" s="249"/>
      <c r="M44" s="249"/>
      <c r="N44" s="250"/>
      <c r="O44" s="250"/>
      <c r="P44" s="250"/>
      <c r="Q44" s="250"/>
      <c r="R44" s="250"/>
      <c r="S44" s="251"/>
    </row>
    <row r="45" spans="1:24" s="141" customFormat="1" ht="12.75" customHeight="1" thickBo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252" t="s">
        <v>43</v>
      </c>
      <c r="L45" s="330" t="s">
        <v>196</v>
      </c>
      <c r="M45" s="331"/>
      <c r="N45" s="322" t="s">
        <v>90</v>
      </c>
      <c r="O45" s="323"/>
      <c r="P45" s="322" t="s">
        <v>96</v>
      </c>
      <c r="Q45" s="323"/>
      <c r="R45" s="324" t="s">
        <v>102</v>
      </c>
      <c r="S45" s="325"/>
      <c r="T45" s="168"/>
      <c r="U45" s="168"/>
      <c r="V45" s="168"/>
      <c r="W45" s="168"/>
      <c r="X45" s="168"/>
    </row>
    <row r="46" spans="1:19" s="141" customFormat="1" ht="13.5" customHeight="1">
      <c r="A46" s="253" t="s">
        <v>323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5" t="s">
        <v>324</v>
      </c>
      <c r="L46" s="332" t="s">
        <v>325</v>
      </c>
      <c r="M46" s="333"/>
      <c r="N46" s="332" t="s">
        <v>326</v>
      </c>
      <c r="O46" s="333"/>
      <c r="P46" s="332" t="s">
        <v>327</v>
      </c>
      <c r="Q46" s="333"/>
      <c r="R46" s="332" t="s">
        <v>328</v>
      </c>
      <c r="S46" s="333"/>
    </row>
    <row r="47" spans="1:24" s="259" customFormat="1" ht="13.5" customHeight="1" thickBot="1">
      <c r="A47" s="256"/>
      <c r="B47" s="257"/>
      <c r="C47" s="257"/>
      <c r="D47" s="257"/>
      <c r="E47" s="257"/>
      <c r="F47" s="257"/>
      <c r="G47" s="257"/>
      <c r="H47" s="257"/>
      <c r="I47" s="257"/>
      <c r="J47" s="257"/>
      <c r="K47" s="258"/>
      <c r="L47" s="334" t="s">
        <v>83</v>
      </c>
      <c r="M47" s="335"/>
      <c r="N47" s="334" t="s">
        <v>89</v>
      </c>
      <c r="O47" s="335"/>
      <c r="P47" s="334" t="s">
        <v>95</v>
      </c>
      <c r="Q47" s="335"/>
      <c r="R47" s="334" t="s">
        <v>101</v>
      </c>
      <c r="S47" s="335"/>
      <c r="T47" s="141"/>
      <c r="U47" s="141"/>
      <c r="V47" s="141"/>
      <c r="W47" s="141"/>
      <c r="X47" s="141"/>
    </row>
    <row r="48" spans="1:20" s="259" customFormat="1" ht="13.5" customHeight="1">
      <c r="A48" s="338" t="s">
        <v>329</v>
      </c>
      <c r="B48" s="340" t="s">
        <v>330</v>
      </c>
      <c r="C48" s="341" t="s">
        <v>43</v>
      </c>
      <c r="D48" s="343" t="s">
        <v>331</v>
      </c>
      <c r="E48" s="260" t="s">
        <v>332</v>
      </c>
      <c r="F48" s="336" t="s">
        <v>333</v>
      </c>
      <c r="G48" s="260" t="s">
        <v>334</v>
      </c>
      <c r="H48" s="336" t="s">
        <v>333</v>
      </c>
      <c r="I48" s="260" t="s">
        <v>335</v>
      </c>
      <c r="J48" s="336" t="s">
        <v>333</v>
      </c>
      <c r="K48" s="261"/>
      <c r="L48" s="346" t="s">
        <v>336</v>
      </c>
      <c r="M48" s="346" t="s">
        <v>337</v>
      </c>
      <c r="N48" s="348" t="s">
        <v>336</v>
      </c>
      <c r="O48" s="350" t="s">
        <v>337</v>
      </c>
      <c r="P48" s="348" t="s">
        <v>336</v>
      </c>
      <c r="Q48" s="350" t="s">
        <v>337</v>
      </c>
      <c r="R48" s="348" t="s">
        <v>336</v>
      </c>
      <c r="S48" s="350" t="s">
        <v>337</v>
      </c>
      <c r="T48" s="352" t="s">
        <v>338</v>
      </c>
    </row>
    <row r="49" spans="1:24" ht="12" thickBot="1">
      <c r="A49" s="339"/>
      <c r="B49" s="334"/>
      <c r="C49" s="342"/>
      <c r="D49" s="335"/>
      <c r="E49" s="262"/>
      <c r="F49" s="337"/>
      <c r="G49" s="262" t="s">
        <v>339</v>
      </c>
      <c r="H49" s="337"/>
      <c r="I49" s="262" t="s">
        <v>340</v>
      </c>
      <c r="J49" s="337"/>
      <c r="K49" s="263"/>
      <c r="L49" s="347"/>
      <c r="M49" s="347"/>
      <c r="N49" s="349"/>
      <c r="O49" s="351"/>
      <c r="P49" s="349"/>
      <c r="Q49" s="351"/>
      <c r="R49" s="349"/>
      <c r="S49" s="351"/>
      <c r="T49" s="353"/>
      <c r="U49" s="259"/>
      <c r="V49" s="259"/>
      <c r="W49" s="259"/>
      <c r="X49" s="259"/>
    </row>
    <row r="50" spans="1:20" ht="11.25">
      <c r="A50" s="264" t="s">
        <v>341</v>
      </c>
      <c r="B50" s="265" t="s">
        <v>341</v>
      </c>
      <c r="C50" s="266" t="s">
        <v>40</v>
      </c>
      <c r="D50" s="267">
        <v>11</v>
      </c>
      <c r="E50" s="267"/>
      <c r="F50" s="267">
        <f>$E$68*E50/100</f>
        <v>0</v>
      </c>
      <c r="G50" s="267"/>
      <c r="H50" s="267">
        <f>$G$68*G50/100</f>
        <v>0</v>
      </c>
      <c r="I50" s="267"/>
      <c r="J50" s="267">
        <f>$I$68*I50/100</f>
        <v>0</v>
      </c>
      <c r="K50" s="263"/>
      <c r="L50" s="268"/>
      <c r="M50" s="268">
        <f>IF(L50=0,"","X")</f>
      </c>
      <c r="N50" s="269"/>
      <c r="O50" s="270">
        <f aca="true" t="shared" si="1" ref="O50:O62">IF(N50=0,"","X")</f>
      </c>
      <c r="P50" s="269"/>
      <c r="Q50" s="270">
        <f aca="true" t="shared" si="2" ref="Q50:Q62">IF(P50=0,"","X")</f>
      </c>
      <c r="R50" s="269"/>
      <c r="S50" s="270">
        <f aca="true" t="shared" si="3" ref="S50:S62">IF(R50=0,"","X")</f>
      </c>
      <c r="T50" s="268"/>
    </row>
    <row r="51" spans="1:20" ht="11.25">
      <c r="A51" s="271" t="s">
        <v>342</v>
      </c>
      <c r="B51" s="272" t="s">
        <v>343</v>
      </c>
      <c r="C51" s="273" t="s">
        <v>38</v>
      </c>
      <c r="D51" s="274">
        <v>10</v>
      </c>
      <c r="E51" s="274">
        <v>3</v>
      </c>
      <c r="F51" s="274">
        <f aca="true" t="shared" si="4" ref="F51:F62">$E$68*E51/100</f>
        <v>0.06</v>
      </c>
      <c r="G51" s="274">
        <v>10</v>
      </c>
      <c r="H51" s="274">
        <f aca="true" t="shared" si="5" ref="H51:H62">$G$68*G51/100</f>
        <v>0.8</v>
      </c>
      <c r="I51" s="274">
        <v>5</v>
      </c>
      <c r="J51" s="274">
        <f aca="true" t="shared" si="6" ref="J51:J62">$I$68*I51/100</f>
        <v>4.5</v>
      </c>
      <c r="K51" s="263"/>
      <c r="L51" s="275"/>
      <c r="M51" s="275">
        <f aca="true" t="shared" si="7" ref="M51:M62">IF(L51=0,"","X")</f>
      </c>
      <c r="N51" s="276"/>
      <c r="O51" s="277">
        <f t="shared" si="1"/>
      </c>
      <c r="P51" s="276"/>
      <c r="Q51" s="277">
        <f t="shared" si="2"/>
      </c>
      <c r="R51" s="276" t="s">
        <v>344</v>
      </c>
      <c r="S51" s="277" t="str">
        <f t="shared" si="3"/>
        <v>X</v>
      </c>
      <c r="T51" s="275">
        <v>2</v>
      </c>
    </row>
    <row r="52" spans="1:20" ht="22.5">
      <c r="A52" s="271" t="s">
        <v>345</v>
      </c>
      <c r="B52" s="272" t="s">
        <v>346</v>
      </c>
      <c r="C52" s="273" t="s">
        <v>37</v>
      </c>
      <c r="D52" s="274">
        <v>9</v>
      </c>
      <c r="E52" s="274">
        <v>0.9</v>
      </c>
      <c r="F52" s="274">
        <f t="shared" si="4"/>
        <v>0.018000000000000002</v>
      </c>
      <c r="G52" s="274"/>
      <c r="H52" s="274">
        <f t="shared" si="5"/>
        <v>0</v>
      </c>
      <c r="I52" s="274"/>
      <c r="J52" s="274">
        <f t="shared" si="6"/>
        <v>0</v>
      </c>
      <c r="K52" s="263"/>
      <c r="L52" s="275"/>
      <c r="M52" s="275">
        <f t="shared" si="7"/>
      </c>
      <c r="N52" s="276"/>
      <c r="O52" s="277">
        <f t="shared" si="1"/>
      </c>
      <c r="P52" s="276"/>
      <c r="Q52" s="277">
        <f t="shared" si="2"/>
      </c>
      <c r="R52" s="276" t="s">
        <v>13</v>
      </c>
      <c r="S52" s="277" t="str">
        <f t="shared" si="3"/>
        <v>X</v>
      </c>
      <c r="T52" s="275">
        <v>1</v>
      </c>
    </row>
    <row r="53" spans="1:20" ht="22.5">
      <c r="A53" s="271" t="s">
        <v>347</v>
      </c>
      <c r="B53" s="272" t="s">
        <v>348</v>
      </c>
      <c r="C53" s="278" t="s">
        <v>35</v>
      </c>
      <c r="D53" s="274">
        <v>8</v>
      </c>
      <c r="E53" s="274">
        <v>10</v>
      </c>
      <c r="F53" s="274">
        <f t="shared" si="4"/>
        <v>0.2</v>
      </c>
      <c r="G53" s="274"/>
      <c r="H53" s="274">
        <f t="shared" si="5"/>
        <v>0</v>
      </c>
      <c r="I53" s="274"/>
      <c r="J53" s="274">
        <f t="shared" si="6"/>
        <v>0</v>
      </c>
      <c r="K53" s="263"/>
      <c r="L53" s="275"/>
      <c r="M53" s="275">
        <f t="shared" si="7"/>
      </c>
      <c r="N53" s="276"/>
      <c r="O53" s="277">
        <f t="shared" si="1"/>
      </c>
      <c r="P53" s="276"/>
      <c r="Q53" s="277">
        <f t="shared" si="2"/>
      </c>
      <c r="R53" s="276" t="s">
        <v>12</v>
      </c>
      <c r="S53" s="277" t="str">
        <f t="shared" si="3"/>
        <v>X</v>
      </c>
      <c r="T53" s="275">
        <v>1</v>
      </c>
    </row>
    <row r="54" spans="1:20" ht="33.75">
      <c r="A54" s="271" t="s">
        <v>349</v>
      </c>
      <c r="B54" s="272" t="s">
        <v>350</v>
      </c>
      <c r="C54" s="278" t="s">
        <v>33</v>
      </c>
      <c r="D54" s="274">
        <v>7</v>
      </c>
      <c r="E54" s="274">
        <v>16</v>
      </c>
      <c r="F54" s="274">
        <f t="shared" si="4"/>
        <v>0.32</v>
      </c>
      <c r="G54" s="274">
        <v>5</v>
      </c>
      <c r="H54" s="274">
        <f t="shared" si="5"/>
        <v>0.4</v>
      </c>
      <c r="I54" s="274">
        <v>70</v>
      </c>
      <c r="J54" s="274">
        <f t="shared" si="6"/>
        <v>63</v>
      </c>
      <c r="K54" s="263"/>
      <c r="L54" s="275"/>
      <c r="M54" s="275">
        <f t="shared" si="7"/>
      </c>
      <c r="N54" s="276"/>
      <c r="O54" s="277">
        <f t="shared" si="1"/>
      </c>
      <c r="P54" s="276" t="s">
        <v>351</v>
      </c>
      <c r="Q54" s="277" t="str">
        <f t="shared" si="2"/>
        <v>X</v>
      </c>
      <c r="R54" s="276" t="s">
        <v>11</v>
      </c>
      <c r="S54" s="277" t="str">
        <f t="shared" si="3"/>
        <v>X</v>
      </c>
      <c r="T54" s="275">
        <v>5</v>
      </c>
    </row>
    <row r="55" spans="1:20" ht="33.75">
      <c r="A55" s="271" t="s">
        <v>352</v>
      </c>
      <c r="B55" s="272" t="s">
        <v>353</v>
      </c>
      <c r="C55" s="278" t="s">
        <v>31</v>
      </c>
      <c r="D55" s="274">
        <v>6</v>
      </c>
      <c r="E55" s="274"/>
      <c r="F55" s="274">
        <f t="shared" si="4"/>
        <v>0</v>
      </c>
      <c r="G55" s="274"/>
      <c r="H55" s="274">
        <f t="shared" si="5"/>
        <v>0</v>
      </c>
      <c r="I55" s="274"/>
      <c r="J55" s="274">
        <f t="shared" si="6"/>
        <v>0</v>
      </c>
      <c r="K55" s="263"/>
      <c r="L55" s="275"/>
      <c r="M55" s="275">
        <f t="shared" si="7"/>
      </c>
      <c r="N55" s="276"/>
      <c r="O55" s="277">
        <f t="shared" si="1"/>
      </c>
      <c r="P55" s="276"/>
      <c r="Q55" s="277">
        <f t="shared" si="2"/>
      </c>
      <c r="R55" s="276"/>
      <c r="S55" s="277">
        <f t="shared" si="3"/>
      </c>
      <c r="T55" s="275"/>
    </row>
    <row r="56" spans="1:20" ht="22.5">
      <c r="A56" s="271" t="s">
        <v>354</v>
      </c>
      <c r="B56" s="272" t="s">
        <v>355</v>
      </c>
      <c r="C56" s="273" t="s">
        <v>29</v>
      </c>
      <c r="D56" s="274">
        <v>5</v>
      </c>
      <c r="E56" s="274"/>
      <c r="F56" s="274">
        <f t="shared" si="4"/>
        <v>0</v>
      </c>
      <c r="G56" s="274"/>
      <c r="H56" s="274">
        <f t="shared" si="5"/>
        <v>0</v>
      </c>
      <c r="I56" s="274"/>
      <c r="J56" s="274">
        <f t="shared" si="6"/>
        <v>0</v>
      </c>
      <c r="K56" s="263"/>
      <c r="L56" s="275"/>
      <c r="M56" s="275">
        <f t="shared" si="7"/>
      </c>
      <c r="N56" s="276"/>
      <c r="O56" s="277">
        <f t="shared" si="1"/>
      </c>
      <c r="P56" s="276"/>
      <c r="Q56" s="277">
        <f t="shared" si="2"/>
      </c>
      <c r="R56" s="276"/>
      <c r="S56" s="277">
        <f t="shared" si="3"/>
      </c>
      <c r="T56" s="275"/>
    </row>
    <row r="57" spans="1:20" ht="22.5">
      <c r="A57" s="271" t="s">
        <v>356</v>
      </c>
      <c r="B57" s="272" t="s">
        <v>357</v>
      </c>
      <c r="C57" s="273" t="s">
        <v>28</v>
      </c>
      <c r="D57" s="274">
        <v>4</v>
      </c>
      <c r="E57" s="274">
        <v>0.1</v>
      </c>
      <c r="F57" s="274">
        <f t="shared" si="4"/>
        <v>0.002</v>
      </c>
      <c r="G57" s="274"/>
      <c r="H57" s="274">
        <f t="shared" si="5"/>
        <v>0</v>
      </c>
      <c r="I57" s="274"/>
      <c r="J57" s="274">
        <f t="shared" si="6"/>
        <v>0</v>
      </c>
      <c r="K57" s="263"/>
      <c r="L57" s="275"/>
      <c r="M57" s="275">
        <f t="shared" si="7"/>
      </c>
      <c r="N57" s="276"/>
      <c r="O57" s="277">
        <f t="shared" si="1"/>
      </c>
      <c r="P57" s="276"/>
      <c r="Q57" s="277" t="s">
        <v>231</v>
      </c>
      <c r="R57" s="276"/>
      <c r="S57" s="277" t="s">
        <v>231</v>
      </c>
      <c r="T57" s="275"/>
    </row>
    <row r="58" spans="1:20" ht="22.5">
      <c r="A58" s="271" t="s">
        <v>358</v>
      </c>
      <c r="B58" s="272" t="s">
        <v>359</v>
      </c>
      <c r="C58" s="273" t="s">
        <v>26</v>
      </c>
      <c r="D58" s="274">
        <v>3</v>
      </c>
      <c r="E58" s="274"/>
      <c r="F58" s="274">
        <f t="shared" si="4"/>
        <v>0</v>
      </c>
      <c r="G58" s="274"/>
      <c r="H58" s="274">
        <f t="shared" si="5"/>
        <v>0</v>
      </c>
      <c r="I58" s="274"/>
      <c r="J58" s="274">
        <f t="shared" si="6"/>
        <v>0</v>
      </c>
      <c r="K58" s="263"/>
      <c r="L58" s="275"/>
      <c r="M58" s="275">
        <f t="shared" si="7"/>
      </c>
      <c r="N58" s="276"/>
      <c r="O58" s="277">
        <f t="shared" si="1"/>
      </c>
      <c r="P58" s="276"/>
      <c r="Q58" s="277">
        <f t="shared" si="2"/>
      </c>
      <c r="R58" s="276"/>
      <c r="S58" s="277">
        <f t="shared" si="3"/>
      </c>
      <c r="T58" s="275"/>
    </row>
    <row r="59" spans="1:20" ht="11.25">
      <c r="A59" s="271" t="s">
        <v>360</v>
      </c>
      <c r="B59" s="272" t="s">
        <v>361</v>
      </c>
      <c r="C59" s="273" t="s">
        <v>24</v>
      </c>
      <c r="D59" s="274">
        <v>2</v>
      </c>
      <c r="E59" s="274"/>
      <c r="F59" s="274">
        <f t="shared" si="4"/>
        <v>0</v>
      </c>
      <c r="G59" s="274"/>
      <c r="H59" s="274">
        <f t="shared" si="5"/>
        <v>0</v>
      </c>
      <c r="I59" s="274"/>
      <c r="J59" s="274">
        <f t="shared" si="6"/>
        <v>0</v>
      </c>
      <c r="K59" s="263"/>
      <c r="L59" s="275"/>
      <c r="M59" s="275">
        <f t="shared" si="7"/>
      </c>
      <c r="N59" s="276"/>
      <c r="O59" s="277">
        <f t="shared" si="1"/>
      </c>
      <c r="P59" s="276"/>
      <c r="Q59" s="277">
        <f t="shared" si="2"/>
      </c>
      <c r="R59" s="276"/>
      <c r="S59" s="277">
        <f t="shared" si="3"/>
      </c>
      <c r="T59" s="275"/>
    </row>
    <row r="60" spans="1:20" ht="11.25">
      <c r="A60" s="271" t="s">
        <v>362</v>
      </c>
      <c r="B60" s="272" t="s">
        <v>362</v>
      </c>
      <c r="C60" s="273" t="s">
        <v>22</v>
      </c>
      <c r="D60" s="274">
        <v>1</v>
      </c>
      <c r="E60" s="274"/>
      <c r="F60" s="274">
        <f t="shared" si="4"/>
        <v>0</v>
      </c>
      <c r="G60" s="274"/>
      <c r="H60" s="274">
        <f t="shared" si="5"/>
        <v>0</v>
      </c>
      <c r="I60" s="274"/>
      <c r="J60" s="274">
        <f t="shared" si="6"/>
        <v>0</v>
      </c>
      <c r="K60" s="263"/>
      <c r="L60" s="275"/>
      <c r="M60" s="275">
        <f t="shared" si="7"/>
      </c>
      <c r="N60" s="276"/>
      <c r="O60" s="277">
        <f t="shared" si="1"/>
      </c>
      <c r="P60" s="276"/>
      <c r="Q60" s="277">
        <f t="shared" si="2"/>
      </c>
      <c r="R60" s="276"/>
      <c r="S60" s="277">
        <f t="shared" si="3"/>
      </c>
      <c r="T60" s="275"/>
    </row>
    <row r="61" spans="1:20" ht="45.75" thickBot="1">
      <c r="A61" s="279" t="s">
        <v>363</v>
      </c>
      <c r="B61" s="280" t="s">
        <v>364</v>
      </c>
      <c r="C61" s="281" t="s">
        <v>20</v>
      </c>
      <c r="D61" s="282">
        <v>0</v>
      </c>
      <c r="E61" s="283">
        <v>70</v>
      </c>
      <c r="F61" s="283">
        <f t="shared" si="4"/>
        <v>1.4</v>
      </c>
      <c r="G61" s="283">
        <v>85</v>
      </c>
      <c r="H61" s="283">
        <f t="shared" si="5"/>
        <v>6.8</v>
      </c>
      <c r="I61" s="283">
        <v>25</v>
      </c>
      <c r="J61" s="283">
        <f t="shared" si="6"/>
        <v>22.5</v>
      </c>
      <c r="K61" s="263"/>
      <c r="L61" s="284"/>
      <c r="M61" s="284">
        <f t="shared" si="7"/>
      </c>
      <c r="N61" s="285"/>
      <c r="O61" s="286">
        <f t="shared" si="1"/>
      </c>
      <c r="P61" s="285" t="s">
        <v>4</v>
      </c>
      <c r="Q61" s="286" t="str">
        <f t="shared" si="2"/>
        <v>X</v>
      </c>
      <c r="R61" s="285"/>
      <c r="S61" s="286" t="s">
        <v>231</v>
      </c>
      <c r="T61" s="284">
        <v>1</v>
      </c>
    </row>
    <row r="62" spans="1:20" ht="12" thickBot="1">
      <c r="A62" s="279" t="s">
        <v>365</v>
      </c>
      <c r="B62" s="280" t="s">
        <v>366</v>
      </c>
      <c r="C62" s="281" t="s">
        <v>119</v>
      </c>
      <c r="D62" s="282"/>
      <c r="E62" s="282"/>
      <c r="F62" s="282">
        <f t="shared" si="4"/>
        <v>0</v>
      </c>
      <c r="G62" s="282"/>
      <c r="H62" s="282">
        <f t="shared" si="5"/>
        <v>0</v>
      </c>
      <c r="I62" s="282"/>
      <c r="J62" s="282">
        <f t="shared" si="6"/>
        <v>0</v>
      </c>
      <c r="K62" s="263"/>
      <c r="L62" s="287"/>
      <c r="M62" s="287">
        <f t="shared" si="7"/>
      </c>
      <c r="N62" s="288"/>
      <c r="O62" s="289">
        <f t="shared" si="1"/>
      </c>
      <c r="P62" s="288"/>
      <c r="Q62" s="289">
        <f t="shared" si="2"/>
      </c>
      <c r="R62" s="288" t="s">
        <v>367</v>
      </c>
      <c r="S62" s="289" t="str">
        <f t="shared" si="3"/>
        <v>X</v>
      </c>
      <c r="T62" s="287">
        <v>2</v>
      </c>
    </row>
    <row r="63" spans="11:19" ht="21.75" thickBot="1">
      <c r="K63" s="290" t="s">
        <v>338</v>
      </c>
      <c r="L63" s="344"/>
      <c r="M63" s="345"/>
      <c r="N63" s="291"/>
      <c r="O63" s="292"/>
      <c r="P63" s="344">
        <v>5</v>
      </c>
      <c r="Q63" s="345"/>
      <c r="R63" s="344">
        <v>7</v>
      </c>
      <c r="S63" s="345"/>
    </row>
    <row r="64" spans="1:22" s="141" customFormat="1" ht="11.25">
      <c r="A64" s="168"/>
      <c r="B64" s="168"/>
      <c r="C64" s="168"/>
      <c r="D64" s="168"/>
      <c r="E64" s="168"/>
      <c r="F64" s="168"/>
      <c r="G64" s="168"/>
      <c r="H64" s="168"/>
      <c r="I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</row>
    <row r="65" spans="5:22" s="141" customFormat="1" ht="11.25" hidden="1">
      <c r="E65" s="141">
        <f>SUM(E50:E62)</f>
        <v>100</v>
      </c>
      <c r="G65" s="141">
        <f>SUM(G50:G62)</f>
        <v>100</v>
      </c>
      <c r="I65" s="141">
        <f>SUM(I50:I62)</f>
        <v>100</v>
      </c>
      <c r="N65" s="138"/>
      <c r="O65" s="138"/>
      <c r="P65" s="138"/>
      <c r="Q65" s="138"/>
      <c r="R65" s="138"/>
      <c r="S65" s="138"/>
      <c r="T65" s="138"/>
      <c r="U65" s="138"/>
      <c r="V65" s="138"/>
    </row>
    <row r="66" spans="12:20" s="141" customFormat="1" ht="11.25" hidden="1">
      <c r="L66" s="138"/>
      <c r="M66" s="138"/>
      <c r="N66" s="138"/>
      <c r="O66" s="138"/>
      <c r="P66" s="138"/>
      <c r="Q66" s="138"/>
      <c r="R66" s="138"/>
      <c r="S66" s="138"/>
      <c r="T66" s="138"/>
    </row>
    <row r="67" spans="5:20" s="141" customFormat="1" ht="11.25" hidden="1">
      <c r="E67" s="354" t="s">
        <v>368</v>
      </c>
      <c r="F67" s="355"/>
      <c r="G67" s="354" t="s">
        <v>369</v>
      </c>
      <c r="H67" s="355"/>
      <c r="I67" s="354" t="s">
        <v>370</v>
      </c>
      <c r="J67" s="355"/>
      <c r="L67" s="138"/>
      <c r="M67" s="138"/>
      <c r="N67" s="138"/>
      <c r="O67" s="138"/>
      <c r="P67" s="138"/>
      <c r="Q67" s="138"/>
      <c r="R67" s="138"/>
      <c r="S67" s="138"/>
      <c r="T67" s="138"/>
    </row>
    <row r="68" spans="5:20" s="141" customFormat="1" ht="11.25" hidden="1">
      <c r="E68" s="354">
        <v>2</v>
      </c>
      <c r="F68" s="355"/>
      <c r="G68" s="354">
        <v>8</v>
      </c>
      <c r="H68" s="355"/>
      <c r="I68" s="354">
        <v>90</v>
      </c>
      <c r="J68" s="355"/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2:20" s="141" customFormat="1" ht="11.25">
      <c r="L69" s="138"/>
      <c r="M69" s="138"/>
      <c r="N69" s="138"/>
      <c r="O69" s="138"/>
      <c r="P69" s="138"/>
      <c r="Q69" s="138"/>
      <c r="R69" s="138"/>
      <c r="S69" s="138"/>
      <c r="T69" s="138"/>
    </row>
    <row r="70" spans="12:20" s="141" customFormat="1" ht="11.25">
      <c r="L70" s="138"/>
      <c r="M70" s="138"/>
      <c r="N70" s="138"/>
      <c r="O70" s="138"/>
      <c r="P70" s="138"/>
      <c r="Q70" s="138"/>
      <c r="R70" s="138"/>
      <c r="S70" s="138"/>
      <c r="T70" s="138"/>
    </row>
    <row r="71" spans="12:20" s="141" customFormat="1" ht="11.25">
      <c r="L71" s="138"/>
      <c r="M71" s="138"/>
      <c r="N71" s="138"/>
      <c r="O71" s="138"/>
      <c r="P71" s="138"/>
      <c r="Q71" s="138"/>
      <c r="R71" s="138"/>
      <c r="S71" s="138"/>
      <c r="T71" s="138"/>
    </row>
    <row r="72" spans="12:20" s="141" customFormat="1" ht="11.25"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2:20" s="141" customFormat="1" ht="11.25">
      <c r="L73" s="138"/>
      <c r="M73" s="138"/>
      <c r="N73" s="138"/>
      <c r="O73" s="138"/>
      <c r="P73" s="138"/>
      <c r="Q73" s="138"/>
      <c r="R73" s="138"/>
      <c r="S73" s="138"/>
      <c r="T73" s="138"/>
    </row>
    <row r="74" spans="12:20" s="141" customFormat="1" ht="11.25">
      <c r="L74" s="138"/>
      <c r="M74" s="138"/>
      <c r="N74" s="138"/>
      <c r="O74" s="138"/>
      <c r="P74" s="138"/>
      <c r="Q74" s="138"/>
      <c r="R74" s="138"/>
      <c r="S74" s="138"/>
      <c r="T74" s="138"/>
    </row>
    <row r="75" spans="12:20" s="141" customFormat="1" ht="11.25">
      <c r="L75" s="138"/>
      <c r="M75" s="138"/>
      <c r="N75" s="138"/>
      <c r="O75" s="138"/>
      <c r="P75" s="138"/>
      <c r="Q75" s="138"/>
      <c r="R75" s="138"/>
      <c r="S75" s="138"/>
      <c r="T75" s="138"/>
    </row>
    <row r="76" spans="1:20" s="160" customFormat="1" ht="11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38"/>
      <c r="M76" s="138"/>
      <c r="N76" s="138"/>
      <c r="O76" s="138"/>
      <c r="P76" s="138"/>
      <c r="Q76" s="138"/>
      <c r="R76" s="138"/>
      <c r="S76" s="138"/>
      <c r="T76" s="138"/>
    </row>
    <row r="77" spans="1:20" ht="11.2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</row>
    <row r="78" spans="1:20" s="141" customFormat="1" ht="11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209"/>
      <c r="M78" s="209"/>
      <c r="N78" s="209"/>
      <c r="O78" s="209"/>
      <c r="P78" s="209"/>
      <c r="Q78" s="209"/>
      <c r="R78" s="209"/>
      <c r="S78" s="168"/>
      <c r="T78" s="168"/>
    </row>
    <row r="79" spans="12:18" s="141" customFormat="1" ht="11.25">
      <c r="L79" s="138"/>
      <c r="M79" s="138"/>
      <c r="N79" s="138"/>
      <c r="O79" s="138"/>
      <c r="P79" s="138"/>
      <c r="Q79" s="138"/>
      <c r="R79" s="138"/>
    </row>
    <row r="80" spans="12:18" s="141" customFormat="1" ht="11.25">
      <c r="L80" s="138"/>
      <c r="M80" s="138"/>
      <c r="N80" s="138"/>
      <c r="O80" s="138"/>
      <c r="P80" s="138"/>
      <c r="Q80" s="138"/>
      <c r="R80" s="138"/>
    </row>
    <row r="81" spans="12:18" s="141" customFormat="1" ht="11.25">
      <c r="L81" s="138"/>
      <c r="M81" s="138"/>
      <c r="N81" s="138"/>
      <c r="O81" s="138"/>
      <c r="P81" s="138"/>
      <c r="Q81" s="138"/>
      <c r="R81" s="138"/>
    </row>
    <row r="82" spans="12:18" s="141" customFormat="1" ht="11.25">
      <c r="L82" s="138"/>
      <c r="M82" s="138"/>
      <c r="N82" s="138"/>
      <c r="O82" s="138"/>
      <c r="P82" s="138"/>
      <c r="Q82" s="138"/>
      <c r="R82" s="138"/>
    </row>
    <row r="83" spans="12:18" s="141" customFormat="1" ht="11.25">
      <c r="L83" s="138"/>
      <c r="M83" s="138"/>
      <c r="N83" s="138"/>
      <c r="O83" s="138"/>
      <c r="P83" s="138"/>
      <c r="Q83" s="138"/>
      <c r="R83" s="138"/>
    </row>
    <row r="84" spans="12:18" s="141" customFormat="1" ht="11.25">
      <c r="L84" s="138"/>
      <c r="M84" s="138"/>
      <c r="N84" s="138"/>
      <c r="O84" s="138"/>
      <c r="P84" s="138"/>
      <c r="Q84" s="138"/>
      <c r="R84" s="138"/>
    </row>
    <row r="85" spans="12:18" s="141" customFormat="1" ht="11.25">
      <c r="L85" s="138"/>
      <c r="M85" s="138"/>
      <c r="N85" s="138"/>
      <c r="O85" s="138"/>
      <c r="P85" s="138"/>
      <c r="Q85" s="138"/>
      <c r="R85" s="138"/>
    </row>
    <row r="86" spans="12:18" s="141" customFormat="1" ht="11.25">
      <c r="L86" s="138"/>
      <c r="M86" s="138"/>
      <c r="N86" s="138"/>
      <c r="O86" s="138"/>
      <c r="P86" s="138"/>
      <c r="Q86" s="138"/>
      <c r="R86" s="138"/>
    </row>
    <row r="87" spans="12:18" s="141" customFormat="1" ht="11.25">
      <c r="L87" s="138"/>
      <c r="M87" s="138"/>
      <c r="N87" s="138"/>
      <c r="O87" s="138"/>
      <c r="P87" s="138"/>
      <c r="Q87" s="138"/>
      <c r="R87" s="138"/>
    </row>
    <row r="88" spans="12:18" s="141" customFormat="1" ht="11.25">
      <c r="L88" s="138"/>
      <c r="M88" s="138"/>
      <c r="N88" s="138"/>
      <c r="O88" s="138"/>
      <c r="P88" s="138"/>
      <c r="Q88" s="138"/>
      <c r="R88" s="138"/>
    </row>
    <row r="89" spans="12:18" s="141" customFormat="1" ht="11.25">
      <c r="L89" s="138"/>
      <c r="M89" s="138"/>
      <c r="N89" s="138"/>
      <c r="O89" s="138"/>
      <c r="P89" s="138"/>
      <c r="Q89" s="138"/>
      <c r="R89" s="138"/>
    </row>
    <row r="90" spans="1:20" ht="11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38"/>
      <c r="M90" s="138"/>
      <c r="N90" s="138"/>
      <c r="O90" s="138"/>
      <c r="P90" s="138"/>
      <c r="Q90" s="138"/>
      <c r="R90" s="138"/>
      <c r="S90" s="141"/>
      <c r="T90" s="141"/>
    </row>
  </sheetData>
  <sheetProtection/>
  <mergeCells count="64">
    <mergeCell ref="T48:T49"/>
    <mergeCell ref="E67:F67"/>
    <mergeCell ref="G67:H67"/>
    <mergeCell ref="I67:J67"/>
    <mergeCell ref="E68:F68"/>
    <mergeCell ref="G68:H68"/>
    <mergeCell ref="I68:J68"/>
    <mergeCell ref="R63:S63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A48:A49"/>
    <mergeCell ref="B48:B49"/>
    <mergeCell ref="C48:C49"/>
    <mergeCell ref="D48:D49"/>
    <mergeCell ref="L63:M63"/>
    <mergeCell ref="P63:Q63"/>
    <mergeCell ref="R46:S46"/>
    <mergeCell ref="L47:M47"/>
    <mergeCell ref="N47:O47"/>
    <mergeCell ref="P47:Q47"/>
    <mergeCell ref="R47:S47"/>
    <mergeCell ref="F48:F49"/>
    <mergeCell ref="H48:H49"/>
    <mergeCell ref="L46:M46"/>
    <mergeCell ref="N46:O46"/>
    <mergeCell ref="N40:O40"/>
    <mergeCell ref="A41:B41"/>
    <mergeCell ref="H41:I41"/>
    <mergeCell ref="L45:M45"/>
    <mergeCell ref="N45:O45"/>
    <mergeCell ref="P46:Q46"/>
    <mergeCell ref="N34:O34"/>
    <mergeCell ref="J35:K35"/>
    <mergeCell ref="N35:O35"/>
    <mergeCell ref="P45:Q45"/>
    <mergeCell ref="R45:S45"/>
    <mergeCell ref="J37:K37"/>
    <mergeCell ref="N37:O37"/>
    <mergeCell ref="J38:K38"/>
    <mergeCell ref="N38:O38"/>
    <mergeCell ref="N39:O39"/>
    <mergeCell ref="J36:K36"/>
    <mergeCell ref="N36:O36"/>
    <mergeCell ref="A25:B25"/>
    <mergeCell ref="A26:B26"/>
    <mergeCell ref="A27:B27"/>
    <mergeCell ref="A28:B28"/>
    <mergeCell ref="A29:B29"/>
    <mergeCell ref="A30:B30"/>
    <mergeCell ref="A31:B31"/>
    <mergeCell ref="A32:B32"/>
    <mergeCell ref="A23:B23"/>
    <mergeCell ref="A24:B24"/>
    <mergeCell ref="A1:B1"/>
    <mergeCell ref="J1:L1"/>
    <mergeCell ref="J5:Q5"/>
    <mergeCell ref="E10:G14"/>
  </mergeCells>
  <dataValidations count="2">
    <dataValidation allowBlank="1" showErrorMessage="1" errorTitle="Date du prélèvement (jj/mm/aaaa)" sqref="E6:H8"/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view="pageBreakPreview" zoomScaleNormal="25" zoomScaleSheetLayoutView="100" zoomScalePageLayoutView="0" workbookViewId="0" topLeftCell="C61">
      <selection activeCell="F87" sqref="F87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6" customFormat="1" ht="16.5" thickBot="1">
      <c r="A1" s="359" t="s">
        <v>219</v>
      </c>
      <c r="B1" s="361"/>
      <c r="C1" s="32"/>
      <c r="D1" s="32"/>
      <c r="E1" s="32"/>
      <c r="F1" s="32"/>
      <c r="G1" s="32"/>
      <c r="R1" s="127" t="s">
        <v>161</v>
      </c>
      <c r="S1" s="126" t="s">
        <v>218</v>
      </c>
      <c r="T1" s="126" t="s">
        <v>217</v>
      </c>
      <c r="U1" s="126" t="s">
        <v>216</v>
      </c>
      <c r="V1" s="126" t="s">
        <v>215</v>
      </c>
      <c r="W1" s="126" t="s">
        <v>214</v>
      </c>
      <c r="X1" s="126" t="s">
        <v>213</v>
      </c>
      <c r="Y1" s="126" t="s">
        <v>212</v>
      </c>
      <c r="Z1" s="125" t="s">
        <v>211</v>
      </c>
    </row>
    <row r="2" spans="1:26" s="16" customFormat="1" ht="12">
      <c r="A2" s="362"/>
      <c r="B2" s="362"/>
      <c r="C2" s="362"/>
      <c r="D2" s="18"/>
      <c r="E2" s="18"/>
      <c r="R2" s="124" t="s">
        <v>210</v>
      </c>
      <c r="S2" s="114" t="s">
        <v>210</v>
      </c>
      <c r="T2" s="114">
        <v>0</v>
      </c>
      <c r="U2" s="114" t="s">
        <v>209</v>
      </c>
      <c r="V2" s="114" t="s">
        <v>40</v>
      </c>
      <c r="W2" s="114" t="s">
        <v>102</v>
      </c>
      <c r="X2" s="114" t="s">
        <v>208</v>
      </c>
      <c r="Y2" s="114" t="s">
        <v>111</v>
      </c>
      <c r="Z2" s="113" t="s">
        <v>2</v>
      </c>
    </row>
    <row r="3" spans="1:26" s="16" customFormat="1" ht="12.75">
      <c r="A3" s="25" t="s">
        <v>71</v>
      </c>
      <c r="B3" s="42"/>
      <c r="C3" s="42"/>
      <c r="D3" s="42"/>
      <c r="E3" s="17"/>
      <c r="F3" s="17"/>
      <c r="G3" s="17"/>
      <c r="R3" s="124" t="s">
        <v>207</v>
      </c>
      <c r="S3" s="114" t="s">
        <v>206</v>
      </c>
      <c r="T3" s="114">
        <v>1</v>
      </c>
      <c r="U3" s="122" t="s">
        <v>205</v>
      </c>
      <c r="V3" s="114" t="s">
        <v>38</v>
      </c>
      <c r="W3" s="114" t="s">
        <v>96</v>
      </c>
      <c r="X3" s="114" t="s">
        <v>204</v>
      </c>
      <c r="Y3" s="114" t="s">
        <v>106</v>
      </c>
      <c r="Z3" s="113" t="s">
        <v>1</v>
      </c>
    </row>
    <row r="4" spans="1:26" s="16" customFormat="1" ht="12.75">
      <c r="A4" s="30" t="s">
        <v>161</v>
      </c>
      <c r="B4" s="29" t="s">
        <v>203</v>
      </c>
      <c r="C4" s="29"/>
      <c r="D4" s="29"/>
      <c r="E4" s="123"/>
      <c r="F4" s="356" t="s">
        <v>202</v>
      </c>
      <c r="R4" s="109" t="s">
        <v>201</v>
      </c>
      <c r="S4" s="122" t="s">
        <v>200</v>
      </c>
      <c r="T4" s="114">
        <v>2</v>
      </c>
      <c r="U4" s="114"/>
      <c r="V4" s="114" t="s">
        <v>37</v>
      </c>
      <c r="W4" s="114" t="s">
        <v>90</v>
      </c>
      <c r="X4" s="114" t="s">
        <v>371</v>
      </c>
      <c r="Y4" s="114" t="s">
        <v>100</v>
      </c>
      <c r="Z4" s="113" t="s">
        <v>0</v>
      </c>
    </row>
    <row r="5" spans="1:26" s="16" customFormat="1" ht="12.75">
      <c r="A5" s="26" t="s">
        <v>63</v>
      </c>
      <c r="B5" s="25" t="s">
        <v>199</v>
      </c>
      <c r="C5" s="42"/>
      <c r="D5" s="42"/>
      <c r="E5" s="119"/>
      <c r="F5" s="357"/>
      <c r="G5" s="2"/>
      <c r="R5" s="109" t="s">
        <v>198</v>
      </c>
      <c r="S5" s="122" t="s">
        <v>197</v>
      </c>
      <c r="T5" s="114">
        <v>3</v>
      </c>
      <c r="U5" s="114"/>
      <c r="V5" s="114" t="s">
        <v>35</v>
      </c>
      <c r="W5" s="114" t="s">
        <v>196</v>
      </c>
      <c r="X5" s="114" t="s">
        <v>195</v>
      </c>
      <c r="Y5" s="114" t="s">
        <v>94</v>
      </c>
      <c r="Z5" s="113"/>
    </row>
    <row r="6" spans="1:26" s="16" customFormat="1" ht="12.75">
      <c r="A6" s="26" t="s">
        <v>132</v>
      </c>
      <c r="B6" s="42" t="s">
        <v>138</v>
      </c>
      <c r="C6" s="42"/>
      <c r="D6" s="42"/>
      <c r="E6" s="119"/>
      <c r="F6" s="357"/>
      <c r="G6" s="2"/>
      <c r="R6" s="109" t="s">
        <v>194</v>
      </c>
      <c r="S6" s="122" t="s">
        <v>193</v>
      </c>
      <c r="T6" s="114">
        <v>4</v>
      </c>
      <c r="U6" s="114"/>
      <c r="V6" s="114" t="s">
        <v>33</v>
      </c>
      <c r="W6" s="114"/>
      <c r="X6" s="114"/>
      <c r="Y6" s="114" t="s">
        <v>88</v>
      </c>
      <c r="Z6" s="113"/>
    </row>
    <row r="7" spans="1:26" s="16" customFormat="1" ht="12.75" customHeight="1">
      <c r="A7" s="26" t="s">
        <v>160</v>
      </c>
      <c r="B7" s="42" t="s">
        <v>192</v>
      </c>
      <c r="C7" s="42"/>
      <c r="D7" s="42"/>
      <c r="E7" s="119"/>
      <c r="F7" s="357"/>
      <c r="G7" s="2"/>
      <c r="H7" s="363" t="s">
        <v>191</v>
      </c>
      <c r="I7" s="364"/>
      <c r="R7" s="109" t="s">
        <v>190</v>
      </c>
      <c r="S7" s="122" t="s">
        <v>189</v>
      </c>
      <c r="T7" s="114">
        <v>5</v>
      </c>
      <c r="U7" s="114"/>
      <c r="V7" s="114" t="s">
        <v>31</v>
      </c>
      <c r="W7" s="114"/>
      <c r="X7" s="114"/>
      <c r="Y7" s="114" t="s">
        <v>82</v>
      </c>
      <c r="Z7" s="113"/>
    </row>
    <row r="8" spans="1:26" s="16" customFormat="1" ht="12.75" customHeight="1">
      <c r="A8" s="26" t="s">
        <v>159</v>
      </c>
      <c r="B8" s="42" t="s">
        <v>188</v>
      </c>
      <c r="C8" s="42"/>
      <c r="D8" s="42"/>
      <c r="E8" s="119"/>
      <c r="F8" s="357"/>
      <c r="G8" s="2"/>
      <c r="H8" s="365"/>
      <c r="I8" s="366"/>
      <c r="R8" s="109" t="s">
        <v>187</v>
      </c>
      <c r="S8" s="122" t="s">
        <v>186</v>
      </c>
      <c r="T8" s="114"/>
      <c r="U8" s="114"/>
      <c r="V8" s="114" t="s">
        <v>29</v>
      </c>
      <c r="W8" s="114"/>
      <c r="X8" s="114"/>
      <c r="Y8" s="114"/>
      <c r="Z8" s="113"/>
    </row>
    <row r="9" spans="1:26" s="16" customFormat="1" ht="12.75" customHeight="1">
      <c r="A9" s="26" t="s">
        <v>158</v>
      </c>
      <c r="B9" s="42" t="s">
        <v>185</v>
      </c>
      <c r="C9" s="42"/>
      <c r="D9" s="42"/>
      <c r="E9" s="119"/>
      <c r="F9" s="357"/>
      <c r="G9" s="2"/>
      <c r="H9" s="365"/>
      <c r="I9" s="366"/>
      <c r="R9" s="109" t="s">
        <v>184</v>
      </c>
      <c r="S9" s="114"/>
      <c r="T9" s="114"/>
      <c r="U9" s="114"/>
      <c r="V9" s="114" t="s">
        <v>28</v>
      </c>
      <c r="W9" s="114"/>
      <c r="X9" s="114"/>
      <c r="Y9" s="114"/>
      <c r="Z9" s="113"/>
    </row>
    <row r="10" spans="1:26" s="16" customFormat="1" ht="12.75" customHeight="1">
      <c r="A10" s="26" t="s">
        <v>157</v>
      </c>
      <c r="B10" s="42" t="s">
        <v>182</v>
      </c>
      <c r="C10" s="42"/>
      <c r="D10" s="42"/>
      <c r="E10" s="119"/>
      <c r="F10" s="357"/>
      <c r="G10" s="2"/>
      <c r="H10" s="365"/>
      <c r="I10" s="366"/>
      <c r="R10" s="109" t="s">
        <v>183</v>
      </c>
      <c r="S10" s="114"/>
      <c r="T10" s="114"/>
      <c r="U10" s="114"/>
      <c r="V10" s="114" t="s">
        <v>26</v>
      </c>
      <c r="W10" s="114"/>
      <c r="X10" s="114"/>
      <c r="Y10" s="114"/>
      <c r="Z10" s="113"/>
    </row>
    <row r="11" spans="1:26" s="16" customFormat="1" ht="12.75" customHeight="1">
      <c r="A11" s="26" t="s">
        <v>156</v>
      </c>
      <c r="B11" s="42" t="s">
        <v>182</v>
      </c>
      <c r="C11" s="42"/>
      <c r="D11" s="42"/>
      <c r="E11" s="119"/>
      <c r="F11" s="357"/>
      <c r="G11" s="2"/>
      <c r="H11" s="367"/>
      <c r="I11" s="368"/>
      <c r="R11" s="109" t="s">
        <v>181</v>
      </c>
      <c r="S11" s="114"/>
      <c r="T11" s="114"/>
      <c r="U11" s="114"/>
      <c r="V11" s="114" t="s">
        <v>24</v>
      </c>
      <c r="W11" s="114"/>
      <c r="X11" s="114"/>
      <c r="Y11" s="114"/>
      <c r="Z11" s="113"/>
    </row>
    <row r="12" spans="1:26" s="16" customFormat="1" ht="12.75">
      <c r="A12" s="26" t="s">
        <v>155</v>
      </c>
      <c r="B12" s="42" t="s">
        <v>180</v>
      </c>
      <c r="C12" s="42"/>
      <c r="D12" s="42"/>
      <c r="E12" s="119"/>
      <c r="F12" s="357"/>
      <c r="G12" s="2"/>
      <c r="H12" s="121"/>
      <c r="I12" s="121"/>
      <c r="R12" s="109" t="s">
        <v>179</v>
      </c>
      <c r="S12" s="114"/>
      <c r="T12" s="114"/>
      <c r="U12" s="114"/>
      <c r="V12" s="114" t="s">
        <v>22</v>
      </c>
      <c r="W12" s="114"/>
      <c r="X12" s="114"/>
      <c r="Y12" s="114"/>
      <c r="Z12" s="113"/>
    </row>
    <row r="13" spans="1:26" s="16" customFormat="1" ht="12.75">
      <c r="A13" s="22" t="s">
        <v>154</v>
      </c>
      <c r="B13" s="21" t="s">
        <v>178</v>
      </c>
      <c r="C13" s="21"/>
      <c r="D13" s="21"/>
      <c r="E13" s="120"/>
      <c r="F13" s="358"/>
      <c r="G13" s="2"/>
      <c r="R13" s="109" t="s">
        <v>177</v>
      </c>
      <c r="S13" s="114"/>
      <c r="T13" s="114"/>
      <c r="U13" s="114"/>
      <c r="V13" s="114" t="s">
        <v>20</v>
      </c>
      <c r="W13" s="114"/>
      <c r="X13" s="114"/>
      <c r="Y13" s="114"/>
      <c r="Z13" s="113"/>
    </row>
    <row r="14" spans="1:26" s="16" customFormat="1" ht="12.75">
      <c r="A14" s="26" t="s">
        <v>153</v>
      </c>
      <c r="B14" s="42" t="s">
        <v>176</v>
      </c>
      <c r="C14" s="42"/>
      <c r="D14" s="42"/>
      <c r="E14" s="119"/>
      <c r="F14" s="356" t="s">
        <v>175</v>
      </c>
      <c r="G14" s="2"/>
      <c r="R14" s="109" t="s">
        <v>174</v>
      </c>
      <c r="S14" s="114"/>
      <c r="T14" s="114"/>
      <c r="U14" s="114"/>
      <c r="V14" s="114" t="s">
        <v>119</v>
      </c>
      <c r="W14" s="114"/>
      <c r="X14" s="114"/>
      <c r="Y14" s="114"/>
      <c r="Z14" s="113"/>
    </row>
    <row r="15" spans="1:26" s="16" customFormat="1" ht="12.75">
      <c r="A15" s="26" t="s">
        <v>152</v>
      </c>
      <c r="B15" s="42" t="s">
        <v>173</v>
      </c>
      <c r="C15" s="42"/>
      <c r="D15" s="42"/>
      <c r="E15" s="119"/>
      <c r="F15" s="357"/>
      <c r="G15" s="2"/>
      <c r="R15" s="109" t="s">
        <v>172</v>
      </c>
      <c r="S15" s="114"/>
      <c r="T15" s="114"/>
      <c r="U15" s="114"/>
      <c r="V15" s="114"/>
      <c r="W15" s="114"/>
      <c r="X15" s="114"/>
      <c r="Y15" s="114"/>
      <c r="Z15" s="113"/>
    </row>
    <row r="16" spans="1:26" s="16" customFormat="1" ht="12.75" customHeight="1">
      <c r="A16" s="26" t="s">
        <v>151</v>
      </c>
      <c r="B16" s="42" t="s">
        <v>171</v>
      </c>
      <c r="C16" s="42"/>
      <c r="D16" s="42"/>
      <c r="E16" s="116"/>
      <c r="F16" s="357"/>
      <c r="G16" s="2"/>
      <c r="R16" s="109" t="s">
        <v>170</v>
      </c>
      <c r="S16" s="118"/>
      <c r="T16" s="118"/>
      <c r="U16" s="118"/>
      <c r="V16" s="118"/>
      <c r="W16" s="118"/>
      <c r="X16" s="118"/>
      <c r="Y16" s="118"/>
      <c r="Z16" s="117"/>
    </row>
    <row r="17" spans="1:26" s="16" customFormat="1" ht="12.75">
      <c r="A17" s="26" t="s">
        <v>150</v>
      </c>
      <c r="B17" s="42" t="s">
        <v>169</v>
      </c>
      <c r="C17" s="42"/>
      <c r="D17" s="42"/>
      <c r="E17" s="116"/>
      <c r="F17" s="357"/>
      <c r="G17" s="2"/>
      <c r="R17" s="109" t="s">
        <v>168</v>
      </c>
      <c r="S17" s="114"/>
      <c r="T17" s="114"/>
      <c r="U17" s="114"/>
      <c r="V17" s="114"/>
      <c r="W17" s="114"/>
      <c r="X17" s="114"/>
      <c r="Y17" s="114"/>
      <c r="Z17" s="113"/>
    </row>
    <row r="18" spans="1:26" s="16" customFormat="1" ht="12.75">
      <c r="A18" s="26" t="s">
        <v>149</v>
      </c>
      <c r="B18" s="25" t="s">
        <v>167</v>
      </c>
      <c r="C18" s="42"/>
      <c r="D18" s="42"/>
      <c r="E18" s="116"/>
      <c r="F18" s="357"/>
      <c r="G18" s="2"/>
      <c r="R18" s="109" t="s">
        <v>166</v>
      </c>
      <c r="S18" s="114"/>
      <c r="T18" s="114"/>
      <c r="U18" s="114"/>
      <c r="V18" s="114"/>
      <c r="W18" s="114"/>
      <c r="X18" s="114"/>
      <c r="Y18" s="114"/>
      <c r="Z18" s="113"/>
    </row>
    <row r="19" spans="1:26" s="16" customFormat="1" ht="12.75">
      <c r="A19" s="22" t="s">
        <v>148</v>
      </c>
      <c r="B19" s="21" t="s">
        <v>165</v>
      </c>
      <c r="C19" s="21"/>
      <c r="D19" s="21"/>
      <c r="E19" s="115"/>
      <c r="F19" s="358"/>
      <c r="G19" s="2"/>
      <c r="R19" s="109" t="s">
        <v>164</v>
      </c>
      <c r="S19" s="114"/>
      <c r="T19" s="114"/>
      <c r="U19" s="114"/>
      <c r="V19" s="114"/>
      <c r="W19" s="114"/>
      <c r="X19" s="114"/>
      <c r="Y19" s="114"/>
      <c r="Z19" s="113"/>
    </row>
    <row r="20" spans="18:26" s="16" customFormat="1" ht="12.75">
      <c r="R20" s="109" t="s">
        <v>163</v>
      </c>
      <c r="S20" s="112"/>
      <c r="T20" s="112"/>
      <c r="U20" s="112"/>
      <c r="V20" s="112"/>
      <c r="W20" s="112"/>
      <c r="X20" s="112"/>
      <c r="Y20" s="112"/>
      <c r="Z20" s="111"/>
    </row>
    <row r="21" spans="1:26" s="16" customFormat="1" ht="12.75">
      <c r="A21" s="14" t="s">
        <v>66</v>
      </c>
      <c r="B21" s="14" t="s">
        <v>66</v>
      </c>
      <c r="C21" s="14" t="s">
        <v>66</v>
      </c>
      <c r="D21" s="14" t="s">
        <v>66</v>
      </c>
      <c r="E21" s="14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95" t="s">
        <v>66</v>
      </c>
      <c r="L21" s="95" t="s">
        <v>66</v>
      </c>
      <c r="M21" s="95" t="s">
        <v>66</v>
      </c>
      <c r="N21" s="95" t="s">
        <v>66</v>
      </c>
      <c r="O21" s="95" t="s">
        <v>66</v>
      </c>
      <c r="P21" s="95" t="s">
        <v>66</v>
      </c>
      <c r="R21" s="109" t="s">
        <v>162</v>
      </c>
      <c r="S21" s="112"/>
      <c r="T21" s="112"/>
      <c r="U21" s="112"/>
      <c r="V21" s="112"/>
      <c r="W21" s="112"/>
      <c r="X21" s="112"/>
      <c r="Y21" s="112"/>
      <c r="Z21" s="111"/>
    </row>
    <row r="22" spans="1:26" s="110" customFormat="1" ht="12.75">
      <c r="A22" s="11" t="s">
        <v>161</v>
      </c>
      <c r="B22" s="11" t="s">
        <v>63</v>
      </c>
      <c r="C22" s="11" t="s">
        <v>132</v>
      </c>
      <c r="D22" s="11" t="s">
        <v>160</v>
      </c>
      <c r="E22" s="11" t="s">
        <v>159</v>
      </c>
      <c r="F22" s="11" t="s">
        <v>158</v>
      </c>
      <c r="G22" s="11" t="s">
        <v>157</v>
      </c>
      <c r="H22" s="11" t="s">
        <v>156</v>
      </c>
      <c r="I22" s="11" t="s">
        <v>155</v>
      </c>
      <c r="J22" s="11" t="s">
        <v>154</v>
      </c>
      <c r="K22" s="11" t="s">
        <v>153</v>
      </c>
      <c r="L22" s="11" t="s">
        <v>152</v>
      </c>
      <c r="M22" s="11" t="s">
        <v>151</v>
      </c>
      <c r="N22" s="11" t="s">
        <v>150</v>
      </c>
      <c r="O22" s="11" t="s">
        <v>149</v>
      </c>
      <c r="P22" s="11" t="s">
        <v>148</v>
      </c>
      <c r="R22" s="109" t="s">
        <v>147</v>
      </c>
      <c r="S22" s="112"/>
      <c r="T22" s="112"/>
      <c r="U22" s="112"/>
      <c r="V22" s="112"/>
      <c r="W22" s="112"/>
      <c r="X22" s="112"/>
      <c r="Y22" s="112"/>
      <c r="Z22" s="111"/>
    </row>
    <row r="23" spans="1:26" s="16" customFormat="1" ht="12.75">
      <c r="A23" s="56" t="s">
        <v>221</v>
      </c>
      <c r="B23" s="128" t="s">
        <v>222</v>
      </c>
      <c r="C23" s="56" t="s">
        <v>223</v>
      </c>
      <c r="D23" s="56" t="s">
        <v>224</v>
      </c>
      <c r="E23" s="56" t="s">
        <v>225</v>
      </c>
      <c r="F23" s="56">
        <v>34140</v>
      </c>
      <c r="G23" s="56">
        <v>668144</v>
      </c>
      <c r="H23" s="56">
        <v>1819012</v>
      </c>
      <c r="I23" s="56">
        <v>20</v>
      </c>
      <c r="J23" s="56" t="s">
        <v>226</v>
      </c>
      <c r="K23" s="129">
        <v>668243.012</v>
      </c>
      <c r="L23" s="129">
        <v>1818835.366</v>
      </c>
      <c r="M23" s="129">
        <v>668314.261</v>
      </c>
      <c r="N23" s="129">
        <v>1818589.466</v>
      </c>
      <c r="O23" s="129">
        <v>40</v>
      </c>
      <c r="P23" s="129">
        <v>250</v>
      </c>
      <c r="R23" s="109" t="s">
        <v>146</v>
      </c>
      <c r="S23" s="107"/>
      <c r="T23" s="107"/>
      <c r="U23" s="107"/>
      <c r="V23" s="107"/>
      <c r="W23" s="107"/>
      <c r="X23" s="107"/>
      <c r="Y23" s="107"/>
      <c r="Z23" s="106"/>
    </row>
    <row r="24" spans="1:26" s="16" customFormat="1" ht="16.5" thickBot="1">
      <c r="A24" s="32"/>
      <c r="B24" s="32"/>
      <c r="C24" s="32"/>
      <c r="D24" s="32"/>
      <c r="E24" s="32"/>
      <c r="F24" s="61"/>
      <c r="G24" s="61"/>
      <c r="R24" s="109" t="s">
        <v>145</v>
      </c>
      <c r="S24" s="107"/>
      <c r="T24" s="107"/>
      <c r="U24" s="107"/>
      <c r="V24" s="107"/>
      <c r="W24" s="107"/>
      <c r="X24" s="107"/>
      <c r="Y24" s="107"/>
      <c r="Z24" s="106"/>
    </row>
    <row r="25" spans="1:26" s="16" customFormat="1" ht="16.5" thickBot="1">
      <c r="A25" s="359" t="s">
        <v>144</v>
      </c>
      <c r="B25" s="360"/>
      <c r="C25" s="361"/>
      <c r="D25" s="32"/>
      <c r="E25" s="32"/>
      <c r="F25" s="61"/>
      <c r="R25" s="108" t="s">
        <v>143</v>
      </c>
      <c r="S25" s="107"/>
      <c r="T25" s="107"/>
      <c r="U25" s="107"/>
      <c r="V25" s="107"/>
      <c r="W25" s="107"/>
      <c r="X25" s="107"/>
      <c r="Y25" s="107"/>
      <c r="Z25" s="106"/>
    </row>
    <row r="26" spans="11:26" ht="12.75">
      <c r="K26" s="16"/>
      <c r="L26" s="16"/>
      <c r="R26" s="108" t="s">
        <v>142</v>
      </c>
      <c r="S26" s="107"/>
      <c r="T26" s="107"/>
      <c r="U26" s="107"/>
      <c r="V26" s="107"/>
      <c r="W26" s="107"/>
      <c r="X26" s="107"/>
      <c r="Y26" s="107"/>
      <c r="Z26" s="106"/>
    </row>
    <row r="27" spans="1:26" ht="12.75">
      <c r="A27" s="25" t="s">
        <v>71</v>
      </c>
      <c r="B27" s="31"/>
      <c r="C27" s="31"/>
      <c r="D27" s="31"/>
      <c r="E27" s="18"/>
      <c r="F27" s="2"/>
      <c r="G27" s="2"/>
      <c r="K27" s="16"/>
      <c r="L27" s="16"/>
      <c r="M27" s="16"/>
      <c r="N27" s="16"/>
      <c r="O27" s="16"/>
      <c r="P27" s="16"/>
      <c r="R27" s="108" t="s">
        <v>141</v>
      </c>
      <c r="S27" s="107"/>
      <c r="T27" s="107"/>
      <c r="U27" s="107"/>
      <c r="V27" s="107"/>
      <c r="W27" s="107"/>
      <c r="X27" s="107"/>
      <c r="Y27" s="107"/>
      <c r="Z27" s="106"/>
    </row>
    <row r="28" spans="1:26" ht="13.5" thickBot="1">
      <c r="A28" s="30" t="s">
        <v>63</v>
      </c>
      <c r="B28" s="29" t="s">
        <v>140</v>
      </c>
      <c r="C28" s="29"/>
      <c r="D28" s="29"/>
      <c r="E28" s="27"/>
      <c r="H28" s="3"/>
      <c r="I28" s="3"/>
      <c r="R28" s="105" t="s">
        <v>139</v>
      </c>
      <c r="S28" s="104"/>
      <c r="T28" s="104"/>
      <c r="U28" s="104"/>
      <c r="V28" s="104"/>
      <c r="W28" s="104"/>
      <c r="X28" s="104"/>
      <c r="Y28" s="104"/>
      <c r="Z28" s="103"/>
    </row>
    <row r="29" spans="1:9" ht="13.5" customHeight="1">
      <c r="A29" s="26" t="s">
        <v>132</v>
      </c>
      <c r="B29" s="42" t="s">
        <v>138</v>
      </c>
      <c r="C29" s="42"/>
      <c r="D29" s="42"/>
      <c r="E29" s="23"/>
      <c r="H29" s="3"/>
      <c r="I29" s="3"/>
    </row>
    <row r="30" spans="1:16" ht="13.5" customHeight="1">
      <c r="A30" s="26" t="s">
        <v>131</v>
      </c>
      <c r="B30" s="42" t="s">
        <v>137</v>
      </c>
      <c r="C30" s="42"/>
      <c r="D30" s="42"/>
      <c r="E30" s="23"/>
      <c r="H30" s="3"/>
      <c r="J30" s="32"/>
      <c r="K30" s="32"/>
      <c r="L30" s="32"/>
      <c r="M30" s="32"/>
      <c r="N30" s="32"/>
      <c r="O30" s="32"/>
      <c r="P30" s="32"/>
    </row>
    <row r="31" spans="1:25" ht="13.5" customHeight="1" thickBot="1">
      <c r="A31" s="26" t="s">
        <v>44</v>
      </c>
      <c r="B31" s="42" t="s">
        <v>136</v>
      </c>
      <c r="C31" s="42"/>
      <c r="D31" s="42"/>
      <c r="E31" s="23"/>
      <c r="H31" s="3"/>
      <c r="I31" s="101"/>
      <c r="J31" s="100"/>
      <c r="K31" s="16"/>
      <c r="L31" s="16"/>
      <c r="M31" s="16"/>
      <c r="V31" s="2"/>
      <c r="W31" s="2"/>
      <c r="X31" s="2"/>
      <c r="Y31" s="2"/>
    </row>
    <row r="32" spans="1:25" ht="16.5" thickBot="1">
      <c r="A32" s="22" t="s">
        <v>130</v>
      </c>
      <c r="B32" s="102" t="s">
        <v>135</v>
      </c>
      <c r="C32" s="21"/>
      <c r="D32" s="21"/>
      <c r="E32" s="19"/>
      <c r="G32" s="359" t="s">
        <v>134</v>
      </c>
      <c r="H32" s="360"/>
      <c r="I32" s="360"/>
      <c r="J32" s="361"/>
      <c r="V32" s="2"/>
      <c r="W32" s="2"/>
      <c r="X32" s="2"/>
      <c r="Y32" s="2"/>
    </row>
    <row r="33" spans="7:21" ht="12.75">
      <c r="G33" s="101"/>
      <c r="H33" s="100"/>
      <c r="I33" s="16"/>
      <c r="J33" s="16"/>
      <c r="U33" s="1"/>
    </row>
    <row r="34" spans="6:21" ht="12.75">
      <c r="F34" s="1"/>
      <c r="G34" s="1"/>
      <c r="H34" s="25" t="s">
        <v>71</v>
      </c>
      <c r="I34" s="31"/>
      <c r="J34" s="31"/>
      <c r="U34" s="1"/>
    </row>
    <row r="35" spans="6:21" ht="12.75">
      <c r="F35" s="1"/>
      <c r="G35" s="1"/>
      <c r="H35" s="99" t="s">
        <v>42</v>
      </c>
      <c r="I35" s="98" t="s">
        <v>133</v>
      </c>
      <c r="J35" s="97"/>
      <c r="U35" s="1"/>
    </row>
    <row r="36" spans="6:21" ht="12.75">
      <c r="F36" s="2"/>
      <c r="G36" s="2"/>
      <c r="S36" s="4"/>
      <c r="T36" s="4"/>
      <c r="U36" s="1"/>
    </row>
    <row r="37" spans="1:21" ht="13.5" thickBot="1">
      <c r="A37" s="96"/>
      <c r="B37" s="96"/>
      <c r="C37" s="96"/>
      <c r="D37" s="14" t="s">
        <v>66</v>
      </c>
      <c r="E37" s="95" t="s">
        <v>66</v>
      </c>
      <c r="F37" s="35"/>
      <c r="G37" s="2"/>
      <c r="H37" s="14" t="s">
        <v>66</v>
      </c>
      <c r="I37" s="14" t="s">
        <v>66</v>
      </c>
      <c r="J37" s="14" t="s">
        <v>66</v>
      </c>
      <c r="R37" s="4"/>
      <c r="S37" s="4"/>
      <c r="T37" s="1"/>
      <c r="U37" s="1"/>
    </row>
    <row r="38" spans="1:21" ht="25.5">
      <c r="A38" s="11" t="s">
        <v>63</v>
      </c>
      <c r="B38" s="11" t="s">
        <v>132</v>
      </c>
      <c r="C38" s="11" t="s">
        <v>131</v>
      </c>
      <c r="D38" s="11" t="s">
        <v>44</v>
      </c>
      <c r="E38" s="13" t="s">
        <v>130</v>
      </c>
      <c r="F38" s="94" t="s">
        <v>18</v>
      </c>
      <c r="G38" s="93" t="s">
        <v>43</v>
      </c>
      <c r="H38" s="92" t="s">
        <v>129</v>
      </c>
      <c r="I38" s="92" t="s">
        <v>128</v>
      </c>
      <c r="J38" s="91" t="s">
        <v>127</v>
      </c>
      <c r="R38" s="4"/>
      <c r="S38" s="4"/>
      <c r="T38" s="1"/>
      <c r="U38" s="1"/>
    </row>
    <row r="39" spans="1:21" ht="14.25">
      <c r="A39" s="10" t="str">
        <f>B23</f>
        <v>06178013</v>
      </c>
      <c r="B39" s="90" t="s">
        <v>223</v>
      </c>
      <c r="C39" s="56" t="s">
        <v>225</v>
      </c>
      <c r="D39" s="89">
        <v>40032</v>
      </c>
      <c r="E39" s="88">
        <v>40</v>
      </c>
      <c r="F39" s="80" t="s">
        <v>41</v>
      </c>
      <c r="G39" s="79" t="s">
        <v>40</v>
      </c>
      <c r="H39" s="81"/>
      <c r="I39" s="78"/>
      <c r="J39" s="77"/>
      <c r="R39" s="4"/>
      <c r="S39" s="4"/>
      <c r="T39" s="1"/>
      <c r="U39" s="1"/>
    </row>
    <row r="40" spans="1:21" ht="15" thickBot="1">
      <c r="A40" s="69"/>
      <c r="B40" s="71"/>
      <c r="C40" s="71"/>
      <c r="D40" s="70"/>
      <c r="E40" s="69"/>
      <c r="F40" s="80" t="s">
        <v>39</v>
      </c>
      <c r="G40" s="79" t="s">
        <v>38</v>
      </c>
      <c r="H40" s="81" t="s">
        <v>228</v>
      </c>
      <c r="I40" s="78" t="s">
        <v>231</v>
      </c>
      <c r="J40" s="77" t="s">
        <v>231</v>
      </c>
      <c r="L40" s="87"/>
      <c r="M40" s="14" t="s">
        <v>66</v>
      </c>
      <c r="R40" s="4"/>
      <c r="S40" s="4"/>
      <c r="T40" s="1"/>
      <c r="U40" s="1"/>
    </row>
    <row r="41" spans="1:21" ht="15" thickBot="1">
      <c r="A41" s="69"/>
      <c r="B41" s="71"/>
      <c r="C41" s="71"/>
      <c r="D41" s="70"/>
      <c r="E41" s="69"/>
      <c r="F41" s="80" t="s">
        <v>126</v>
      </c>
      <c r="G41" s="79" t="s">
        <v>37</v>
      </c>
      <c r="H41" s="81" t="s">
        <v>228</v>
      </c>
      <c r="I41" s="78"/>
      <c r="J41" s="77"/>
      <c r="L41" s="369" t="s">
        <v>125</v>
      </c>
      <c r="M41" s="370"/>
      <c r="R41" s="4"/>
      <c r="S41" s="4"/>
      <c r="T41" s="1"/>
      <c r="U41" s="1"/>
    </row>
    <row r="42" spans="1:21" ht="14.25">
      <c r="A42" s="69"/>
      <c r="B42" s="71"/>
      <c r="C42" s="71"/>
      <c r="D42" s="70"/>
      <c r="E42" s="69"/>
      <c r="F42" s="80" t="s">
        <v>36</v>
      </c>
      <c r="G42" s="79" t="s">
        <v>35</v>
      </c>
      <c r="H42" s="81" t="s">
        <v>228</v>
      </c>
      <c r="I42" s="78"/>
      <c r="J42" s="77"/>
      <c r="L42" s="85" t="s">
        <v>124</v>
      </c>
      <c r="M42" s="86" t="s">
        <v>220</v>
      </c>
      <c r="R42" s="4"/>
      <c r="S42" s="4"/>
      <c r="T42" s="1"/>
      <c r="U42" s="1"/>
    </row>
    <row r="43" spans="1:21" ht="14.25">
      <c r="A43" s="69"/>
      <c r="B43" s="71"/>
      <c r="C43" s="71"/>
      <c r="D43" s="70"/>
      <c r="E43" s="69"/>
      <c r="F43" s="80" t="s">
        <v>34</v>
      </c>
      <c r="G43" s="79" t="s">
        <v>33</v>
      </c>
      <c r="H43" s="81" t="s">
        <v>229</v>
      </c>
      <c r="I43" s="78" t="s">
        <v>231</v>
      </c>
      <c r="J43" s="77" t="s">
        <v>231</v>
      </c>
      <c r="L43" s="85" t="s">
        <v>123</v>
      </c>
      <c r="M43" s="84" t="s">
        <v>220</v>
      </c>
      <c r="O43" s="16"/>
      <c r="P43" s="16"/>
      <c r="Q43" s="16"/>
      <c r="R43" s="16"/>
      <c r="S43" s="16"/>
      <c r="T43" s="1"/>
      <c r="U43" s="1"/>
    </row>
    <row r="44" spans="1:21" ht="15" thickBot="1">
      <c r="A44" s="69"/>
      <c r="B44" s="71"/>
      <c r="C44" s="71"/>
      <c r="D44" s="70"/>
      <c r="E44" s="69"/>
      <c r="F44" s="80" t="s">
        <v>32</v>
      </c>
      <c r="G44" s="79" t="s">
        <v>31</v>
      </c>
      <c r="H44" s="78"/>
      <c r="I44" s="78"/>
      <c r="J44" s="77"/>
      <c r="L44" s="83" t="s">
        <v>122</v>
      </c>
      <c r="M44" s="82" t="s">
        <v>220</v>
      </c>
      <c r="N44" s="16"/>
      <c r="O44" s="16"/>
      <c r="P44" s="16"/>
      <c r="Q44" s="16"/>
      <c r="R44" s="16"/>
      <c r="S44" s="16"/>
      <c r="T44" s="1"/>
      <c r="U44" s="1"/>
    </row>
    <row r="45" spans="1:21" ht="14.25">
      <c r="A45" s="69"/>
      <c r="B45" s="71"/>
      <c r="C45" s="71"/>
      <c r="D45" s="70"/>
      <c r="E45" s="69"/>
      <c r="F45" s="80" t="s">
        <v>30</v>
      </c>
      <c r="G45" s="79" t="s">
        <v>29</v>
      </c>
      <c r="H45" s="78"/>
      <c r="I45" s="78"/>
      <c r="J45" s="77"/>
      <c r="L45" s="16"/>
      <c r="M45" s="16"/>
      <c r="N45" s="16"/>
      <c r="O45" s="16"/>
      <c r="P45" s="16"/>
      <c r="Q45" s="16"/>
      <c r="R45" s="16"/>
      <c r="S45" s="16"/>
      <c r="T45" s="1"/>
      <c r="U45" s="1"/>
    </row>
    <row r="46" spans="1:21" ht="14.25">
      <c r="A46" s="69"/>
      <c r="B46" s="71"/>
      <c r="C46" s="71"/>
      <c r="D46" s="70"/>
      <c r="E46" s="69"/>
      <c r="F46" s="80" t="s">
        <v>121</v>
      </c>
      <c r="G46" s="79" t="s">
        <v>28</v>
      </c>
      <c r="H46" s="81" t="s">
        <v>228</v>
      </c>
      <c r="I46" s="78"/>
      <c r="J46" s="77"/>
      <c r="L46" s="16"/>
      <c r="N46" s="16"/>
      <c r="O46" s="16"/>
      <c r="P46" s="16"/>
      <c r="Q46" s="16"/>
      <c r="R46" s="16"/>
      <c r="S46" s="16"/>
      <c r="T46" s="16"/>
      <c r="U46" s="16"/>
    </row>
    <row r="47" spans="1:13" s="16" customFormat="1" ht="14.25">
      <c r="A47" s="69"/>
      <c r="B47" s="71"/>
      <c r="C47" s="71"/>
      <c r="D47" s="70"/>
      <c r="E47" s="69"/>
      <c r="F47" s="80" t="s">
        <v>27</v>
      </c>
      <c r="G47" s="79" t="s">
        <v>26</v>
      </c>
      <c r="H47" s="81"/>
      <c r="I47" s="78"/>
      <c r="J47" s="77"/>
      <c r="M47" s="2"/>
    </row>
    <row r="48" spans="1:19" s="16" customFormat="1" ht="14.25">
      <c r="A48" s="69"/>
      <c r="B48" s="71"/>
      <c r="C48" s="71"/>
      <c r="D48" s="70"/>
      <c r="E48" s="69"/>
      <c r="F48" s="80" t="s">
        <v>25</v>
      </c>
      <c r="G48" s="79" t="s">
        <v>24</v>
      </c>
      <c r="H48" s="81"/>
      <c r="I48" s="78"/>
      <c r="J48" s="77"/>
      <c r="M48" s="2"/>
      <c r="O48" s="2"/>
      <c r="P48" s="2"/>
      <c r="Q48" s="2"/>
      <c r="R48" s="4"/>
      <c r="S48" s="4"/>
    </row>
    <row r="49" spans="1:19" s="16" customFormat="1" ht="14.25">
      <c r="A49" s="69"/>
      <c r="B49" s="71"/>
      <c r="C49" s="71"/>
      <c r="D49" s="70"/>
      <c r="E49" s="69"/>
      <c r="F49" s="80" t="s">
        <v>23</v>
      </c>
      <c r="G49" s="79" t="s">
        <v>22</v>
      </c>
      <c r="H49" s="78"/>
      <c r="I49" s="78"/>
      <c r="J49" s="77"/>
      <c r="M49" s="2"/>
      <c r="N49" s="2"/>
      <c r="O49" s="2"/>
      <c r="P49" s="2"/>
      <c r="Q49" s="2"/>
      <c r="R49" s="4"/>
      <c r="S49" s="4"/>
    </row>
    <row r="50" spans="1:19" s="16" customFormat="1" ht="14.25">
      <c r="A50" s="69"/>
      <c r="B50" s="71"/>
      <c r="C50" s="71"/>
      <c r="D50" s="70"/>
      <c r="E50" s="69"/>
      <c r="F50" s="80" t="s">
        <v>21</v>
      </c>
      <c r="G50" s="79" t="s">
        <v>20</v>
      </c>
      <c r="H50" s="81" t="s">
        <v>230</v>
      </c>
      <c r="I50" s="78" t="s">
        <v>231</v>
      </c>
      <c r="J50" s="77" t="s">
        <v>231</v>
      </c>
      <c r="L50" s="2"/>
      <c r="M50" s="2"/>
      <c r="N50" s="2"/>
      <c r="O50" s="2"/>
      <c r="P50" s="2"/>
      <c r="Q50" s="2"/>
      <c r="R50" s="4"/>
      <c r="S50" s="4"/>
    </row>
    <row r="51" spans="1:19" s="16" customFormat="1" ht="15" thickBot="1">
      <c r="A51" s="69"/>
      <c r="B51" s="71"/>
      <c r="C51" s="71"/>
      <c r="D51" s="70"/>
      <c r="E51" s="69"/>
      <c r="F51" s="76" t="s">
        <v>120</v>
      </c>
      <c r="G51" s="75" t="s">
        <v>119</v>
      </c>
      <c r="H51" s="74"/>
      <c r="I51" s="74"/>
      <c r="J51" s="73"/>
      <c r="L51" s="2"/>
      <c r="M51" s="2"/>
      <c r="N51" s="2"/>
      <c r="O51" s="2"/>
      <c r="P51" s="2"/>
      <c r="Q51" s="2"/>
      <c r="R51" s="4"/>
      <c r="S51" s="4"/>
    </row>
    <row r="52" spans="1:19" s="16" customFormat="1" ht="14.25">
      <c r="A52" s="69"/>
      <c r="B52" s="71"/>
      <c r="C52" s="71"/>
      <c r="D52" s="70"/>
      <c r="E52" s="69"/>
      <c r="F52" s="68"/>
      <c r="G52" s="67"/>
      <c r="H52" s="72"/>
      <c r="I52" s="72"/>
      <c r="J52" s="72"/>
      <c r="L52" s="2"/>
      <c r="M52" s="2"/>
      <c r="N52" s="2"/>
      <c r="O52" s="2"/>
      <c r="P52" s="2"/>
      <c r="Q52" s="2"/>
      <c r="R52" s="4"/>
      <c r="S52" s="4"/>
    </row>
    <row r="53" spans="1:19" s="16" customFormat="1" ht="12.75">
      <c r="A53" s="69"/>
      <c r="B53" s="71"/>
      <c r="C53" s="71"/>
      <c r="D53" s="70"/>
      <c r="E53" s="69"/>
      <c r="F53" s="68"/>
      <c r="G53" s="67"/>
      <c r="H53" s="25" t="s">
        <v>71</v>
      </c>
      <c r="I53" s="31"/>
      <c r="J53" s="31"/>
      <c r="L53" s="2"/>
      <c r="M53" s="2"/>
      <c r="N53" s="2"/>
      <c r="O53" s="2"/>
      <c r="P53" s="2"/>
      <c r="Q53" s="2"/>
      <c r="R53" s="4"/>
      <c r="S53" s="4"/>
    </row>
    <row r="54" spans="1:19" s="16" customFormat="1" ht="12.75">
      <c r="A54" s="69"/>
      <c r="B54" s="71"/>
      <c r="C54" s="71"/>
      <c r="D54" s="70"/>
      <c r="E54" s="69"/>
      <c r="F54" s="68"/>
      <c r="G54" s="67"/>
      <c r="H54" s="30" t="s">
        <v>42</v>
      </c>
      <c r="I54" s="66" t="s">
        <v>118</v>
      </c>
      <c r="J54" s="65"/>
      <c r="L54" s="2"/>
      <c r="M54" s="2"/>
      <c r="N54" s="2"/>
      <c r="O54" s="2"/>
      <c r="P54" s="2"/>
      <c r="Q54" s="2"/>
      <c r="R54" s="4"/>
      <c r="S54" s="4"/>
    </row>
    <row r="55" spans="1:21" s="16" customFormat="1" ht="33.75" customHeight="1" thickBot="1">
      <c r="A55" s="32"/>
      <c r="B55" s="32"/>
      <c r="C55" s="32"/>
      <c r="D55" s="32"/>
      <c r="E55" s="32"/>
      <c r="F55" s="64" t="s">
        <v>117</v>
      </c>
      <c r="G55" s="63">
        <f>SUM(H55:J55)</f>
        <v>1</v>
      </c>
      <c r="H55" s="62">
        <v>0.02</v>
      </c>
      <c r="I55" s="62">
        <v>0.9</v>
      </c>
      <c r="J55" s="62">
        <v>0.08</v>
      </c>
      <c r="L55" s="2"/>
      <c r="M55" s="2"/>
      <c r="N55" s="2"/>
      <c r="O55" s="2"/>
      <c r="P55" s="2"/>
      <c r="Q55" s="2"/>
      <c r="R55" s="2"/>
      <c r="S55" s="4"/>
      <c r="T55" s="4"/>
      <c r="U55" s="1"/>
    </row>
    <row r="56" spans="1:21" ht="16.5" thickBot="1">
      <c r="A56" s="359" t="s">
        <v>116</v>
      </c>
      <c r="B56" s="360"/>
      <c r="C56" s="360"/>
      <c r="D56" s="360"/>
      <c r="E56" s="361"/>
      <c r="F56" s="61"/>
      <c r="G56" s="60"/>
      <c r="T56" s="4"/>
      <c r="U56" s="4"/>
    </row>
    <row r="57" spans="7:21" ht="12.75">
      <c r="G57" s="57"/>
      <c r="T57" s="4"/>
      <c r="U57" s="4"/>
    </row>
    <row r="58" spans="1:21" ht="12.75">
      <c r="A58" s="25" t="s">
        <v>71</v>
      </c>
      <c r="B58" s="31"/>
      <c r="C58" s="31"/>
      <c r="D58" s="31"/>
      <c r="E58" s="59"/>
      <c r="F58" s="58"/>
      <c r="G58" s="57"/>
      <c r="T58" s="4"/>
      <c r="U58" s="4"/>
    </row>
    <row r="59" spans="1:21" ht="12.75">
      <c r="A59" s="30" t="s">
        <v>18</v>
      </c>
      <c r="B59" s="29" t="s">
        <v>112</v>
      </c>
      <c r="C59" s="29"/>
      <c r="D59" s="29"/>
      <c r="E59" s="29"/>
      <c r="F59" s="27"/>
      <c r="G59" s="47"/>
      <c r="J59" s="56"/>
      <c r="T59" s="4"/>
      <c r="U59" s="4"/>
    </row>
    <row r="60" spans="1:21" ht="12.75">
      <c r="A60" s="26" t="s">
        <v>17</v>
      </c>
      <c r="B60" s="42" t="s">
        <v>112</v>
      </c>
      <c r="C60" s="42"/>
      <c r="D60" s="42"/>
      <c r="E60" s="42"/>
      <c r="F60" s="23"/>
      <c r="G60" s="47"/>
      <c r="H60" s="52"/>
      <c r="I60" s="52"/>
      <c r="J60" s="51"/>
      <c r="S60" s="4"/>
      <c r="T60" s="4"/>
      <c r="U60" s="1"/>
    </row>
    <row r="61" spans="1:21" ht="12.75">
      <c r="A61" s="26" t="s">
        <v>79</v>
      </c>
      <c r="B61" s="42" t="s">
        <v>115</v>
      </c>
      <c r="C61" s="42"/>
      <c r="D61" s="42"/>
      <c r="E61" s="42"/>
      <c r="F61" s="23"/>
      <c r="G61" s="47"/>
      <c r="H61" s="52"/>
      <c r="I61" s="52"/>
      <c r="J61" s="51"/>
      <c r="K61" s="55" t="s">
        <v>114</v>
      </c>
      <c r="L61" s="54" t="s">
        <v>43</v>
      </c>
      <c r="M61" s="54" t="s">
        <v>113</v>
      </c>
      <c r="S61" s="4"/>
      <c r="T61" s="4"/>
      <c r="U61" s="1"/>
    </row>
    <row r="62" spans="1:21" ht="12.75">
      <c r="A62" s="26" t="s">
        <v>77</v>
      </c>
      <c r="B62" s="42" t="s">
        <v>112</v>
      </c>
      <c r="C62" s="42"/>
      <c r="D62" s="42"/>
      <c r="E62" s="42"/>
      <c r="F62" s="23"/>
      <c r="G62" s="47"/>
      <c r="H62" s="53" t="s">
        <v>71</v>
      </c>
      <c r="I62" s="52"/>
      <c r="J62" s="51"/>
      <c r="K62" s="50">
        <v>1</v>
      </c>
      <c r="L62" s="44" t="s">
        <v>111</v>
      </c>
      <c r="M62" s="43" t="s">
        <v>110</v>
      </c>
      <c r="S62" s="4"/>
      <c r="T62" s="4"/>
      <c r="U62" s="1"/>
    </row>
    <row r="63" spans="1:21" ht="12.75">
      <c r="A63" s="26" t="s">
        <v>78</v>
      </c>
      <c r="B63" s="42" t="s">
        <v>109</v>
      </c>
      <c r="C63" s="42"/>
      <c r="D63" s="42"/>
      <c r="E63" s="42"/>
      <c r="F63" s="23"/>
      <c r="G63" s="47"/>
      <c r="H63" s="49" t="s">
        <v>108</v>
      </c>
      <c r="I63" s="49" t="s">
        <v>43</v>
      </c>
      <c r="J63" s="49" t="s">
        <v>107</v>
      </c>
      <c r="K63" s="45">
        <v>2</v>
      </c>
      <c r="L63" s="44" t="s">
        <v>106</v>
      </c>
      <c r="M63" s="43" t="s">
        <v>105</v>
      </c>
      <c r="S63" s="4"/>
      <c r="T63" s="4"/>
      <c r="U63" s="1"/>
    </row>
    <row r="64" spans="1:21" ht="12.75">
      <c r="A64" s="26" t="s">
        <v>15</v>
      </c>
      <c r="B64" s="42" t="s">
        <v>104</v>
      </c>
      <c r="C64" s="42"/>
      <c r="D64" s="42"/>
      <c r="E64" s="42"/>
      <c r="F64" s="23"/>
      <c r="G64" s="47"/>
      <c r="H64" s="48" t="s">
        <v>103</v>
      </c>
      <c r="I64" s="48" t="s">
        <v>102</v>
      </c>
      <c r="J64" s="48" t="s">
        <v>101</v>
      </c>
      <c r="K64" s="45">
        <v>3</v>
      </c>
      <c r="L64" s="44" t="s">
        <v>100</v>
      </c>
      <c r="M64" s="43" t="s">
        <v>99</v>
      </c>
      <c r="S64" s="4"/>
      <c r="T64" s="4"/>
      <c r="U64" s="1"/>
    </row>
    <row r="65" spans="1:21" ht="12.75">
      <c r="A65" s="26" t="s">
        <v>76</v>
      </c>
      <c r="B65" s="42" t="s">
        <v>98</v>
      </c>
      <c r="C65" s="42"/>
      <c r="D65" s="42"/>
      <c r="E65" s="42"/>
      <c r="F65" s="23"/>
      <c r="G65" s="47"/>
      <c r="H65" s="46" t="s">
        <v>97</v>
      </c>
      <c r="I65" s="46" t="s">
        <v>96</v>
      </c>
      <c r="J65" s="46" t="s">
        <v>95</v>
      </c>
      <c r="K65" s="45">
        <v>4</v>
      </c>
      <c r="L65" s="44" t="s">
        <v>94</v>
      </c>
      <c r="M65" s="43" t="s">
        <v>93</v>
      </c>
      <c r="S65" s="4"/>
      <c r="T65" s="4"/>
      <c r="U65" s="1"/>
    </row>
    <row r="66" spans="1:21" ht="12.75">
      <c r="A66" s="26" t="s">
        <v>75</v>
      </c>
      <c r="B66" s="42" t="s">
        <v>92</v>
      </c>
      <c r="C66" s="42"/>
      <c r="D66" s="42"/>
      <c r="E66" s="42"/>
      <c r="F66" s="23"/>
      <c r="G66" s="47"/>
      <c r="H66" s="46" t="s">
        <v>91</v>
      </c>
      <c r="I66" s="46" t="s">
        <v>90</v>
      </c>
      <c r="J66" s="46" t="s">
        <v>89</v>
      </c>
      <c r="K66" s="45">
        <v>5</v>
      </c>
      <c r="L66" s="44" t="s">
        <v>88</v>
      </c>
      <c r="M66" s="43" t="s">
        <v>87</v>
      </c>
      <c r="O66" s="3"/>
      <c r="P66" s="3"/>
      <c r="Q66" s="3"/>
      <c r="R66" s="3"/>
      <c r="S66" s="3"/>
      <c r="T66" s="3"/>
      <c r="U66" s="1"/>
    </row>
    <row r="67" spans="1:21" ht="12.75">
      <c r="A67" s="26" t="s">
        <v>74</v>
      </c>
      <c r="B67" s="42" t="s">
        <v>86</v>
      </c>
      <c r="C67" s="42"/>
      <c r="D67" s="42"/>
      <c r="E67" s="42"/>
      <c r="F67" s="23"/>
      <c r="G67" s="37"/>
      <c r="H67" s="41" t="s">
        <v>85</v>
      </c>
      <c r="I67" s="41" t="s">
        <v>84</v>
      </c>
      <c r="J67" s="41" t="s">
        <v>83</v>
      </c>
      <c r="K67" s="40">
        <v>6</v>
      </c>
      <c r="L67" s="39" t="s">
        <v>82</v>
      </c>
      <c r="M67" s="38" t="s">
        <v>81</v>
      </c>
      <c r="N67" s="3"/>
      <c r="S67" s="4"/>
      <c r="T67" s="4"/>
      <c r="U67" s="1"/>
    </row>
    <row r="68" spans="1:21" ht="12.75">
      <c r="A68" s="22" t="s">
        <v>73</v>
      </c>
      <c r="B68" s="21" t="s">
        <v>80</v>
      </c>
      <c r="C68" s="20"/>
      <c r="D68" s="20"/>
      <c r="E68" s="21"/>
      <c r="F68" s="19"/>
      <c r="G68" s="37"/>
      <c r="H68" s="3"/>
      <c r="T68" s="4"/>
      <c r="U68" s="4"/>
    </row>
    <row r="69" spans="5:22" ht="12.75">
      <c r="E69" s="36"/>
      <c r="F69" s="2"/>
      <c r="H69" s="3"/>
      <c r="T69" s="4"/>
      <c r="U69" s="4"/>
      <c r="V69" s="3"/>
    </row>
    <row r="70" spans="3:25" s="3" customFormat="1" ht="12.75">
      <c r="C70" s="35"/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5" t="s">
        <v>67</v>
      </c>
      <c r="J70" s="15" t="s">
        <v>67</v>
      </c>
      <c r="K70" s="15" t="s">
        <v>67</v>
      </c>
      <c r="L70" s="15" t="s">
        <v>67</v>
      </c>
      <c r="P70" s="2"/>
      <c r="Q70" s="2"/>
      <c r="R70" s="2"/>
      <c r="S70" s="2"/>
      <c r="T70" s="2"/>
      <c r="U70" s="4"/>
      <c r="V70" s="4"/>
      <c r="W70" s="1"/>
      <c r="X70" s="1"/>
      <c r="Y70" s="1"/>
    </row>
    <row r="71" spans="1:22" ht="12.75">
      <c r="A71" s="11" t="s">
        <v>63</v>
      </c>
      <c r="B71" s="11" t="s">
        <v>44</v>
      </c>
      <c r="C71" s="34" t="s">
        <v>19</v>
      </c>
      <c r="D71" s="34" t="s">
        <v>18</v>
      </c>
      <c r="E71" s="34" t="s">
        <v>17</v>
      </c>
      <c r="F71" s="34" t="s">
        <v>79</v>
      </c>
      <c r="G71" s="34" t="s">
        <v>78</v>
      </c>
      <c r="H71" s="34" t="s">
        <v>77</v>
      </c>
      <c r="I71" s="34" t="s">
        <v>76</v>
      </c>
      <c r="J71" s="34" t="s">
        <v>75</v>
      </c>
      <c r="K71" s="34" t="s">
        <v>74</v>
      </c>
      <c r="L71" s="34" t="s">
        <v>73</v>
      </c>
      <c r="U71" s="4"/>
      <c r="V71" s="4"/>
    </row>
    <row r="72" spans="1:22" ht="14.25">
      <c r="A72" s="10" t="str">
        <f>A39</f>
        <v>06178013</v>
      </c>
      <c r="B72" s="9">
        <f>D39</f>
        <v>40032</v>
      </c>
      <c r="C72" s="33" t="s">
        <v>14</v>
      </c>
      <c r="D72" s="130" t="s">
        <v>38</v>
      </c>
      <c r="E72" s="130" t="s">
        <v>102</v>
      </c>
      <c r="F72" s="130" t="s">
        <v>208</v>
      </c>
      <c r="G72" s="130" t="s">
        <v>278</v>
      </c>
      <c r="H72" s="130" t="s">
        <v>111</v>
      </c>
      <c r="I72" s="5"/>
      <c r="J72" s="6"/>
      <c r="K72" s="132"/>
      <c r="L72" s="133"/>
      <c r="U72" s="4"/>
      <c r="V72" s="4"/>
    </row>
    <row r="73" spans="1:22" ht="14.25">
      <c r="A73" s="8"/>
      <c r="B73" s="7"/>
      <c r="C73" s="33" t="s">
        <v>13</v>
      </c>
      <c r="D73" s="130" t="s">
        <v>37</v>
      </c>
      <c r="E73" s="130" t="s">
        <v>102</v>
      </c>
      <c r="F73" s="130" t="s">
        <v>208</v>
      </c>
      <c r="G73" s="130" t="s">
        <v>278</v>
      </c>
      <c r="H73" s="130" t="s">
        <v>111</v>
      </c>
      <c r="I73" s="5"/>
      <c r="J73" s="6"/>
      <c r="K73" s="132"/>
      <c r="L73" s="133"/>
      <c r="U73" s="4"/>
      <c r="V73" s="4"/>
    </row>
    <row r="74" spans="1:22" ht="14.25">
      <c r="A74" s="8"/>
      <c r="B74" s="7"/>
      <c r="C74" s="33" t="s">
        <v>12</v>
      </c>
      <c r="D74" s="130" t="s">
        <v>35</v>
      </c>
      <c r="E74" s="130" t="s">
        <v>102</v>
      </c>
      <c r="F74" s="130" t="s">
        <v>208</v>
      </c>
      <c r="G74" s="130" t="s">
        <v>278</v>
      </c>
      <c r="H74" s="130" t="s">
        <v>111</v>
      </c>
      <c r="I74" s="5"/>
      <c r="J74" s="6"/>
      <c r="K74" s="132"/>
      <c r="L74" s="133"/>
      <c r="U74" s="4"/>
      <c r="V74" s="4"/>
    </row>
    <row r="75" spans="1:22" ht="14.25">
      <c r="A75" s="8"/>
      <c r="B75" s="7"/>
      <c r="C75" s="33" t="s">
        <v>11</v>
      </c>
      <c r="D75" s="130" t="s">
        <v>33</v>
      </c>
      <c r="E75" s="130" t="s">
        <v>102</v>
      </c>
      <c r="F75" s="130" t="s">
        <v>208</v>
      </c>
      <c r="G75" s="130" t="s">
        <v>278</v>
      </c>
      <c r="H75" s="130" t="s">
        <v>111</v>
      </c>
      <c r="I75" s="5"/>
      <c r="J75" s="6"/>
      <c r="K75" s="132"/>
      <c r="L75" s="133"/>
      <c r="U75" s="4"/>
      <c r="V75" s="4"/>
    </row>
    <row r="76" spans="1:22" ht="14.25">
      <c r="A76" s="8"/>
      <c r="B76" s="7"/>
      <c r="C76" s="33" t="s">
        <v>10</v>
      </c>
      <c r="D76" s="130" t="s">
        <v>20</v>
      </c>
      <c r="E76" s="130" t="s">
        <v>102</v>
      </c>
      <c r="F76" s="130" t="s">
        <v>371</v>
      </c>
      <c r="G76" s="130" t="s">
        <v>279</v>
      </c>
      <c r="H76" s="130" t="s">
        <v>106</v>
      </c>
      <c r="I76" s="5"/>
      <c r="J76" s="6"/>
      <c r="K76" s="132"/>
      <c r="L76" s="133"/>
      <c r="U76" s="4"/>
      <c r="V76" s="4"/>
    </row>
    <row r="77" spans="1:22" ht="14.25">
      <c r="A77" s="8"/>
      <c r="B77" s="7"/>
      <c r="C77" s="33" t="s">
        <v>9</v>
      </c>
      <c r="D77" s="130" t="s">
        <v>20</v>
      </c>
      <c r="E77" s="130" t="s">
        <v>102</v>
      </c>
      <c r="F77" s="130" t="s">
        <v>371</v>
      </c>
      <c r="G77" s="130" t="s">
        <v>279</v>
      </c>
      <c r="H77" s="130" t="s">
        <v>106</v>
      </c>
      <c r="I77" s="5"/>
      <c r="J77" s="6"/>
      <c r="K77" s="132"/>
      <c r="L77" s="133"/>
      <c r="U77" s="4"/>
      <c r="V77" s="4"/>
    </row>
    <row r="78" spans="1:22" ht="14.25">
      <c r="A78" s="8"/>
      <c r="B78" s="7"/>
      <c r="C78" s="33" t="s">
        <v>8</v>
      </c>
      <c r="D78" s="130" t="s">
        <v>38</v>
      </c>
      <c r="E78" s="130" t="s">
        <v>102</v>
      </c>
      <c r="F78" s="130" t="s">
        <v>208</v>
      </c>
      <c r="G78" s="130" t="s">
        <v>279</v>
      </c>
      <c r="H78" s="130" t="s">
        <v>111</v>
      </c>
      <c r="I78" s="5"/>
      <c r="J78" s="6"/>
      <c r="K78" s="132"/>
      <c r="L78" s="133"/>
      <c r="U78" s="4"/>
      <c r="V78" s="4"/>
    </row>
    <row r="79" spans="1:22" ht="14.25">
      <c r="A79" s="8"/>
      <c r="B79" s="7"/>
      <c r="C79" s="33" t="s">
        <v>7</v>
      </c>
      <c r="D79" s="130" t="s">
        <v>33</v>
      </c>
      <c r="E79" s="130" t="s">
        <v>96</v>
      </c>
      <c r="F79" s="130" t="s">
        <v>208</v>
      </c>
      <c r="G79" s="130" t="s">
        <v>279</v>
      </c>
      <c r="H79" s="130" t="s">
        <v>111</v>
      </c>
      <c r="I79" s="5"/>
      <c r="J79" s="6"/>
      <c r="K79" s="132"/>
      <c r="L79" s="133"/>
      <c r="U79" s="4"/>
      <c r="V79" s="4"/>
    </row>
    <row r="80" spans="1:22" ht="14.25">
      <c r="A80" s="8"/>
      <c r="B80" s="7"/>
      <c r="C80" s="33" t="s">
        <v>6</v>
      </c>
      <c r="D80" s="130" t="s">
        <v>33</v>
      </c>
      <c r="E80" s="130" t="s">
        <v>96</v>
      </c>
      <c r="F80" s="130" t="s">
        <v>204</v>
      </c>
      <c r="G80" s="130" t="s">
        <v>280</v>
      </c>
      <c r="H80" s="130" t="s">
        <v>106</v>
      </c>
      <c r="I80" s="5"/>
      <c r="J80" s="6"/>
      <c r="K80" s="132" t="s">
        <v>227</v>
      </c>
      <c r="L80" s="132">
        <v>3</v>
      </c>
      <c r="U80" s="4"/>
      <c r="V80" s="4"/>
    </row>
    <row r="81" spans="1:22" ht="14.25">
      <c r="A81" s="8"/>
      <c r="B81" s="7"/>
      <c r="C81" s="33" t="s">
        <v>5</v>
      </c>
      <c r="D81" s="130" t="s">
        <v>33</v>
      </c>
      <c r="E81" s="130" t="s">
        <v>96</v>
      </c>
      <c r="F81" s="130" t="s">
        <v>204</v>
      </c>
      <c r="G81" s="130" t="s">
        <v>280</v>
      </c>
      <c r="H81" s="130" t="s">
        <v>106</v>
      </c>
      <c r="I81" s="5"/>
      <c r="J81" s="6"/>
      <c r="K81" s="132" t="s">
        <v>227</v>
      </c>
      <c r="L81" s="132">
        <v>4</v>
      </c>
      <c r="U81" s="4"/>
      <c r="V81" s="4"/>
    </row>
    <row r="82" spans="1:22" ht="14.25">
      <c r="A82" s="8"/>
      <c r="B82" s="7"/>
      <c r="C82" s="33" t="s">
        <v>4</v>
      </c>
      <c r="D82" s="130" t="s">
        <v>35</v>
      </c>
      <c r="E82" s="130" t="s">
        <v>96</v>
      </c>
      <c r="F82" s="130" t="s">
        <v>204</v>
      </c>
      <c r="G82" s="130" t="s">
        <v>280</v>
      </c>
      <c r="H82" s="130" t="s">
        <v>100</v>
      </c>
      <c r="I82" s="5"/>
      <c r="J82" s="6"/>
      <c r="K82" s="132" t="s">
        <v>227</v>
      </c>
      <c r="L82" s="132">
        <v>4</v>
      </c>
      <c r="U82" s="4"/>
      <c r="V82" s="4"/>
    </row>
    <row r="83" spans="1:22" ht="14.25">
      <c r="A83" s="8"/>
      <c r="B83" s="7"/>
      <c r="C83" s="33" t="s">
        <v>3</v>
      </c>
      <c r="D83" s="131" t="s">
        <v>33</v>
      </c>
      <c r="E83" s="131" t="s">
        <v>96</v>
      </c>
      <c r="F83" s="130" t="s">
        <v>204</v>
      </c>
      <c r="G83" s="130" t="s">
        <v>280</v>
      </c>
      <c r="H83" s="131" t="s">
        <v>100</v>
      </c>
      <c r="I83" s="5"/>
      <c r="J83" s="6"/>
      <c r="K83" s="134"/>
      <c r="L83" s="135"/>
      <c r="U83" s="4"/>
      <c r="V83" s="4"/>
    </row>
    <row r="84" spans="1:21" ht="16.5" thickBot="1">
      <c r="A84" s="32"/>
      <c r="T84" s="4"/>
      <c r="U84" s="4"/>
    </row>
    <row r="85" spans="1:21" ht="16.5" thickBot="1">
      <c r="A85" s="359" t="s">
        <v>72</v>
      </c>
      <c r="B85" s="361"/>
      <c r="C85" s="32"/>
      <c r="D85" s="32"/>
      <c r="E85" s="32"/>
      <c r="F85" s="32"/>
      <c r="G85" s="16"/>
      <c r="H85" s="16"/>
      <c r="I85" s="16"/>
      <c r="T85" s="4"/>
      <c r="U85" s="4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T86" s="4"/>
      <c r="U86" s="4"/>
    </row>
    <row r="87" spans="1:21" ht="12.75">
      <c r="A87" s="25" t="s">
        <v>71</v>
      </c>
      <c r="B87" s="31"/>
      <c r="C87" s="31"/>
      <c r="D87" s="18"/>
      <c r="E87" s="18"/>
      <c r="F87" s="18"/>
      <c r="G87" s="16"/>
      <c r="H87" s="16"/>
      <c r="I87" s="16"/>
      <c r="T87" s="4"/>
      <c r="U87" s="4"/>
    </row>
    <row r="88" spans="1:21" ht="12.75">
      <c r="A88" s="30" t="s">
        <v>62</v>
      </c>
      <c r="B88" s="29" t="s">
        <v>70</v>
      </c>
      <c r="C88" s="28"/>
      <c r="D88" s="27"/>
      <c r="E88" s="18"/>
      <c r="F88" s="16"/>
      <c r="G88" s="17"/>
      <c r="H88" s="16"/>
      <c r="I88" s="16"/>
      <c r="T88" s="4"/>
      <c r="U88" s="4"/>
    </row>
    <row r="89" spans="1:21" ht="12.75">
      <c r="A89" s="26" t="s">
        <v>61</v>
      </c>
      <c r="B89" s="25" t="s">
        <v>69</v>
      </c>
      <c r="C89" s="24"/>
      <c r="D89" s="23"/>
      <c r="E89" s="18"/>
      <c r="F89" s="1"/>
      <c r="G89" s="17"/>
      <c r="H89" s="16"/>
      <c r="I89" s="16"/>
      <c r="T89" s="4"/>
      <c r="U89" s="4"/>
    </row>
    <row r="90" spans="1:21" ht="12.75">
      <c r="A90" s="22" t="s">
        <v>16</v>
      </c>
      <c r="B90" s="21" t="s">
        <v>68</v>
      </c>
      <c r="C90" s="20"/>
      <c r="D90" s="19"/>
      <c r="E90" s="18"/>
      <c r="F90" s="1"/>
      <c r="G90" s="17"/>
      <c r="H90" s="16"/>
      <c r="I90" s="16"/>
      <c r="T90" s="4"/>
      <c r="U90" s="4"/>
    </row>
    <row r="91" spans="1:21" ht="14.25" customHeight="1">
      <c r="A91" s="16"/>
      <c r="B91" s="16"/>
      <c r="C91" s="16"/>
      <c r="D91" s="16"/>
      <c r="E91" s="16"/>
      <c r="F91" s="1"/>
      <c r="G91" s="16"/>
      <c r="H91" s="16"/>
      <c r="I91" s="16"/>
      <c r="T91" s="4"/>
      <c r="U91" s="4"/>
    </row>
    <row r="92" spans="1:22" ht="16.5" customHeight="1">
      <c r="A92" s="1"/>
      <c r="B92" s="1"/>
      <c r="C92" s="15" t="s">
        <v>67</v>
      </c>
      <c r="D92" s="14" t="s">
        <v>66</v>
      </c>
      <c r="E92" s="371" t="s">
        <v>65</v>
      </c>
      <c r="F92" s="371"/>
      <c r="G92" s="371"/>
      <c r="H92" s="372"/>
      <c r="I92" s="373" t="s">
        <v>64</v>
      </c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4"/>
      <c r="V92" s="4"/>
    </row>
    <row r="93" spans="1:22" ht="12.75">
      <c r="A93" s="11" t="s">
        <v>63</v>
      </c>
      <c r="B93" s="11" t="s">
        <v>44</v>
      </c>
      <c r="C93" s="11" t="s">
        <v>62</v>
      </c>
      <c r="D93" s="13" t="s">
        <v>61</v>
      </c>
      <c r="E93" s="11" t="s">
        <v>60</v>
      </c>
      <c r="F93" s="11" t="s">
        <v>59</v>
      </c>
      <c r="G93" s="11" t="s">
        <v>58</v>
      </c>
      <c r="H93" s="11" t="s">
        <v>57</v>
      </c>
      <c r="I93" s="12" t="s">
        <v>56</v>
      </c>
      <c r="J93" s="11" t="s">
        <v>55</v>
      </c>
      <c r="K93" s="11" t="s">
        <v>54</v>
      </c>
      <c r="L93" s="11" t="s">
        <v>53</v>
      </c>
      <c r="M93" s="11" t="s">
        <v>52</v>
      </c>
      <c r="N93" s="11" t="s">
        <v>51</v>
      </c>
      <c r="O93" s="11" t="s">
        <v>50</v>
      </c>
      <c r="P93" s="11" t="s">
        <v>49</v>
      </c>
      <c r="Q93" s="11" t="s">
        <v>48</v>
      </c>
      <c r="R93" s="11" t="s">
        <v>47</v>
      </c>
      <c r="S93" s="11" t="s">
        <v>46</v>
      </c>
      <c r="T93" s="11" t="s">
        <v>45</v>
      </c>
      <c r="U93" s="4"/>
      <c r="V93" s="4"/>
    </row>
    <row r="94" spans="1:22" ht="14.25">
      <c r="A94" s="10" t="str">
        <f>A72</f>
        <v>06178013</v>
      </c>
      <c r="B94" s="9">
        <f>B72</f>
        <v>40032</v>
      </c>
      <c r="C94" s="6" t="s">
        <v>232</v>
      </c>
      <c r="D94" s="5">
        <v>67</v>
      </c>
      <c r="E94" s="5">
        <v>1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"/>
      <c r="V94" s="4"/>
    </row>
    <row r="95" spans="1:22" ht="14.25">
      <c r="A95" s="8" t="str">
        <f aca="true" t="shared" si="0" ref="A95:B114">+A$94</f>
        <v>06178013</v>
      </c>
      <c r="B95" s="7">
        <f t="shared" si="0"/>
        <v>40032</v>
      </c>
      <c r="C95" s="6" t="s">
        <v>233</v>
      </c>
      <c r="D95" s="5">
        <v>319</v>
      </c>
      <c r="E95" s="5">
        <v>18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"/>
      <c r="V95" s="4"/>
    </row>
    <row r="96" spans="1:22" ht="14.25">
      <c r="A96" s="8" t="str">
        <f t="shared" si="0"/>
        <v>06178013</v>
      </c>
      <c r="B96" s="7">
        <f t="shared" si="0"/>
        <v>40032</v>
      </c>
      <c r="C96" s="6" t="s">
        <v>234</v>
      </c>
      <c r="D96" s="5">
        <v>312</v>
      </c>
      <c r="E96" s="5">
        <v>2</v>
      </c>
      <c r="F96" s="5"/>
      <c r="G96" s="5"/>
      <c r="H96" s="5">
        <v>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"/>
      <c r="V96" s="4"/>
    </row>
    <row r="97" spans="1:22" ht="14.25">
      <c r="A97" s="8" t="str">
        <f t="shared" si="0"/>
        <v>06178013</v>
      </c>
      <c r="B97" s="7">
        <f t="shared" si="0"/>
        <v>40032</v>
      </c>
      <c r="C97" s="6" t="s">
        <v>235</v>
      </c>
      <c r="D97" s="5">
        <v>314</v>
      </c>
      <c r="E97" s="5">
        <v>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"/>
      <c r="V97" s="4"/>
    </row>
    <row r="98" spans="1:22" ht="14.25">
      <c r="A98" s="8" t="str">
        <f t="shared" si="0"/>
        <v>06178013</v>
      </c>
      <c r="B98" s="7">
        <f t="shared" si="0"/>
        <v>40032</v>
      </c>
      <c r="C98" s="6" t="s">
        <v>236</v>
      </c>
      <c r="D98" s="5">
        <v>241</v>
      </c>
      <c r="E98" s="5">
        <v>1</v>
      </c>
      <c r="F98" s="5"/>
      <c r="G98" s="5"/>
      <c r="H98" s="5">
        <v>1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"/>
      <c r="V98" s="4"/>
    </row>
    <row r="99" spans="1:22" ht="14.25">
      <c r="A99" s="8" t="str">
        <f t="shared" si="0"/>
        <v>06178013</v>
      </c>
      <c r="B99" s="7">
        <f t="shared" si="0"/>
        <v>40032</v>
      </c>
      <c r="C99" s="6" t="s">
        <v>237</v>
      </c>
      <c r="D99" s="5">
        <v>363</v>
      </c>
      <c r="E99" s="5"/>
      <c r="F99" s="5">
        <v>10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"/>
      <c r="V99" s="4"/>
    </row>
    <row r="100" spans="1:22" ht="14.25">
      <c r="A100" s="8" t="str">
        <f t="shared" si="0"/>
        <v>06178013</v>
      </c>
      <c r="B100" s="7">
        <f t="shared" si="0"/>
        <v>40032</v>
      </c>
      <c r="C100" s="6" t="s">
        <v>238</v>
      </c>
      <c r="D100" s="5">
        <v>387</v>
      </c>
      <c r="E100" s="5">
        <v>2</v>
      </c>
      <c r="F100" s="5">
        <v>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4"/>
    </row>
    <row r="101" spans="1:22" ht="14.25">
      <c r="A101" s="8" t="str">
        <f t="shared" si="0"/>
        <v>06178013</v>
      </c>
      <c r="B101" s="7">
        <f t="shared" si="0"/>
        <v>40032</v>
      </c>
      <c r="C101" s="6" t="s">
        <v>239</v>
      </c>
      <c r="D101" s="5">
        <v>390</v>
      </c>
      <c r="E101" s="5"/>
      <c r="F101" s="5">
        <v>9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4"/>
    </row>
    <row r="102" spans="1:22" ht="14.25">
      <c r="A102" s="8" t="str">
        <f t="shared" si="0"/>
        <v>06178013</v>
      </c>
      <c r="B102" s="7">
        <f t="shared" si="0"/>
        <v>40032</v>
      </c>
      <c r="C102" s="6" t="s">
        <v>240</v>
      </c>
      <c r="D102" s="5">
        <v>735</v>
      </c>
      <c r="E102" s="5">
        <v>1</v>
      </c>
      <c r="F102" s="5"/>
      <c r="G102" s="5">
        <v>1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4"/>
    </row>
    <row r="103" spans="1:22" ht="14.25">
      <c r="A103" s="8" t="str">
        <f t="shared" si="0"/>
        <v>06178013</v>
      </c>
      <c r="B103" s="7">
        <f t="shared" si="0"/>
        <v>40032</v>
      </c>
      <c r="C103" s="6" t="s">
        <v>241</v>
      </c>
      <c r="D103" s="5">
        <v>722</v>
      </c>
      <c r="E103" s="5">
        <v>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4"/>
    </row>
    <row r="104" spans="1:22" ht="14.25">
      <c r="A104" s="8" t="str">
        <f t="shared" si="0"/>
        <v>06178013</v>
      </c>
      <c r="B104" s="7">
        <f t="shared" si="0"/>
        <v>40032</v>
      </c>
      <c r="C104" s="6" t="s">
        <v>242</v>
      </c>
      <c r="D104" s="5">
        <v>2393</v>
      </c>
      <c r="E104" s="5"/>
      <c r="F104" s="5"/>
      <c r="G104" s="5"/>
      <c r="H104" s="5">
        <v>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4"/>
    </row>
    <row r="105" spans="1:22" ht="14.25">
      <c r="A105" s="8" t="str">
        <f t="shared" si="0"/>
        <v>06178013</v>
      </c>
      <c r="B105" s="7">
        <f t="shared" si="0"/>
        <v>40032</v>
      </c>
      <c r="C105" s="6" t="s">
        <v>243</v>
      </c>
      <c r="D105" s="5">
        <v>618</v>
      </c>
      <c r="E105" s="5">
        <v>1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4"/>
    </row>
    <row r="106" spans="1:22" ht="14.25">
      <c r="A106" s="8" t="str">
        <f t="shared" si="0"/>
        <v>06178013</v>
      </c>
      <c r="B106" s="7">
        <f t="shared" si="0"/>
        <v>40032</v>
      </c>
      <c r="C106" s="6" t="s">
        <v>244</v>
      </c>
      <c r="D106" s="5">
        <v>619</v>
      </c>
      <c r="E106" s="5"/>
      <c r="F106" s="5">
        <v>11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4"/>
    </row>
    <row r="107" spans="1:22" ht="14.25">
      <c r="A107" s="8" t="str">
        <f t="shared" si="0"/>
        <v>06178013</v>
      </c>
      <c r="B107" s="7">
        <f t="shared" si="0"/>
        <v>40032</v>
      </c>
      <c r="C107" s="6" t="s">
        <v>245</v>
      </c>
      <c r="D107" s="5">
        <v>622</v>
      </c>
      <c r="E107" s="5">
        <v>2</v>
      </c>
      <c r="F107" s="5">
        <v>9</v>
      </c>
      <c r="G107" s="5"/>
      <c r="H107" s="5">
        <v>2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4"/>
    </row>
    <row r="108" spans="1:22" ht="14.25">
      <c r="A108" s="8" t="str">
        <f t="shared" si="0"/>
        <v>06178013</v>
      </c>
      <c r="B108" s="7">
        <f t="shared" si="0"/>
        <v>40032</v>
      </c>
      <c r="C108" s="6" t="s">
        <v>246</v>
      </c>
      <c r="D108" s="5">
        <v>838</v>
      </c>
      <c r="E108" s="5">
        <v>6</v>
      </c>
      <c r="F108" s="5"/>
      <c r="G108" s="5"/>
      <c r="H108" s="5">
        <v>4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4"/>
    </row>
    <row r="109" spans="1:22" ht="14.25">
      <c r="A109" s="8" t="str">
        <f t="shared" si="0"/>
        <v>06178013</v>
      </c>
      <c r="B109" s="7">
        <f t="shared" si="0"/>
        <v>40032</v>
      </c>
      <c r="C109" s="6" t="s">
        <v>247</v>
      </c>
      <c r="D109" s="5">
        <v>819</v>
      </c>
      <c r="E109" s="5">
        <v>1</v>
      </c>
      <c r="F109" s="5"/>
      <c r="G109" s="5"/>
      <c r="H109" s="5">
        <v>1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4"/>
    </row>
    <row r="110" spans="1:22" ht="14.25">
      <c r="A110" s="8" t="str">
        <f t="shared" si="0"/>
        <v>06178013</v>
      </c>
      <c r="B110" s="7">
        <f t="shared" si="0"/>
        <v>40032</v>
      </c>
      <c r="C110" s="6" t="s">
        <v>248</v>
      </c>
      <c r="D110" s="5">
        <v>807</v>
      </c>
      <c r="E110" s="5">
        <v>8</v>
      </c>
      <c r="F110" s="5">
        <v>4</v>
      </c>
      <c r="G110" s="5">
        <v>1</v>
      </c>
      <c r="H110" s="5">
        <v>12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4"/>
    </row>
    <row r="111" spans="1:22" ht="14.25">
      <c r="A111" s="8" t="str">
        <f t="shared" si="0"/>
        <v>06178013</v>
      </c>
      <c r="B111" s="7">
        <f t="shared" si="0"/>
        <v>40032</v>
      </c>
      <c r="C111" s="6" t="s">
        <v>249</v>
      </c>
      <c r="D111" s="5">
        <v>675</v>
      </c>
      <c r="E111" s="5"/>
      <c r="F111" s="5">
        <v>3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4"/>
    </row>
    <row r="112" spans="1:22" ht="14.25">
      <c r="A112" s="8" t="str">
        <f t="shared" si="0"/>
        <v>06178013</v>
      </c>
      <c r="B112" s="7">
        <f t="shared" si="0"/>
        <v>40032</v>
      </c>
      <c r="C112" s="6" t="s">
        <v>250</v>
      </c>
      <c r="D112" s="5">
        <v>670</v>
      </c>
      <c r="E112" s="5">
        <v>2</v>
      </c>
      <c r="F112" s="5"/>
      <c r="G112" s="5"/>
      <c r="H112" s="5">
        <v>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4"/>
    </row>
    <row r="113" spans="1:22" ht="14.25">
      <c r="A113" s="8" t="str">
        <f t="shared" si="0"/>
        <v>06178013</v>
      </c>
      <c r="B113" s="7">
        <f t="shared" si="0"/>
        <v>40032</v>
      </c>
      <c r="C113" s="6" t="s">
        <v>251</v>
      </c>
      <c r="D113" s="5">
        <v>650</v>
      </c>
      <c r="E113" s="5">
        <v>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4"/>
    </row>
    <row r="114" spans="1:22" ht="14.25">
      <c r="A114" s="8" t="str">
        <f t="shared" si="0"/>
        <v>06178013</v>
      </c>
      <c r="B114" s="7">
        <f t="shared" si="0"/>
        <v>40032</v>
      </c>
      <c r="C114" s="6" t="s">
        <v>252</v>
      </c>
      <c r="D114" s="5">
        <v>658</v>
      </c>
      <c r="E114" s="5">
        <v>8</v>
      </c>
      <c r="F114" s="5">
        <v>12</v>
      </c>
      <c r="G114" s="5">
        <v>4</v>
      </c>
      <c r="H114" s="5">
        <v>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4"/>
    </row>
    <row r="115" spans="1:22" ht="14.25">
      <c r="A115" s="8" t="str">
        <f aca="true" t="shared" si="1" ref="A115:B134">+A$94</f>
        <v>06178013</v>
      </c>
      <c r="B115" s="7">
        <f t="shared" si="1"/>
        <v>40032</v>
      </c>
      <c r="C115" s="6" t="s">
        <v>253</v>
      </c>
      <c r="D115" s="5">
        <v>682</v>
      </c>
      <c r="E115" s="5"/>
      <c r="F115" s="5"/>
      <c r="G115" s="5"/>
      <c r="H115" s="5">
        <v>4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4"/>
    </row>
    <row r="116" spans="1:22" ht="14.25">
      <c r="A116" s="8" t="str">
        <f t="shared" si="1"/>
        <v>06178013</v>
      </c>
      <c r="B116" s="7">
        <f t="shared" si="1"/>
        <v>40032</v>
      </c>
      <c r="C116" s="6" t="s">
        <v>254</v>
      </c>
      <c r="D116" s="5">
        <v>657</v>
      </c>
      <c r="E116" s="5">
        <v>9</v>
      </c>
      <c r="F116" s="5"/>
      <c r="G116" s="5"/>
      <c r="H116" s="5">
        <v>84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4"/>
    </row>
    <row r="117" spans="1:22" ht="14.25">
      <c r="A117" s="8" t="str">
        <f t="shared" si="1"/>
        <v>06178013</v>
      </c>
      <c r="B117" s="7">
        <f t="shared" si="1"/>
        <v>40032</v>
      </c>
      <c r="C117" s="6" t="s">
        <v>255</v>
      </c>
      <c r="D117" s="5">
        <v>704</v>
      </c>
      <c r="E117" s="5">
        <v>1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4"/>
    </row>
    <row r="118" spans="1:22" ht="14.25">
      <c r="A118" s="8" t="str">
        <f t="shared" si="1"/>
        <v>06178013</v>
      </c>
      <c r="B118" s="7">
        <f t="shared" si="1"/>
        <v>40032</v>
      </c>
      <c r="C118" s="6" t="s">
        <v>256</v>
      </c>
      <c r="D118" s="5">
        <v>856</v>
      </c>
      <c r="E118" s="5">
        <v>7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4"/>
    </row>
    <row r="119" spans="1:22" ht="14.25">
      <c r="A119" s="8" t="str">
        <f t="shared" si="1"/>
        <v>06178013</v>
      </c>
      <c r="B119" s="7">
        <f t="shared" si="1"/>
        <v>40032</v>
      </c>
      <c r="C119" s="6" t="s">
        <v>257</v>
      </c>
      <c r="D119" s="5">
        <v>2947</v>
      </c>
      <c r="E119" s="5">
        <v>15</v>
      </c>
      <c r="F119" s="5"/>
      <c r="G119" s="5">
        <v>1</v>
      </c>
      <c r="H119" s="5">
        <v>1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4"/>
    </row>
    <row r="120" spans="1:22" ht="14.25">
      <c r="A120" s="8" t="str">
        <f t="shared" si="1"/>
        <v>06178013</v>
      </c>
      <c r="B120" s="7">
        <f t="shared" si="1"/>
        <v>40032</v>
      </c>
      <c r="C120" s="6" t="s">
        <v>258</v>
      </c>
      <c r="D120" s="5">
        <v>887</v>
      </c>
      <c r="E120" s="5">
        <v>3</v>
      </c>
      <c r="F120" s="5">
        <v>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4"/>
    </row>
    <row r="121" spans="1:22" ht="14.25">
      <c r="A121" s="8" t="str">
        <f t="shared" si="1"/>
        <v>06178013</v>
      </c>
      <c r="B121" s="7">
        <f t="shared" si="1"/>
        <v>40032</v>
      </c>
      <c r="C121" s="6" t="s">
        <v>259</v>
      </c>
      <c r="D121" s="5">
        <v>888</v>
      </c>
      <c r="E121" s="5">
        <v>5</v>
      </c>
      <c r="F121" s="5">
        <v>4</v>
      </c>
      <c r="G121" s="5">
        <v>1</v>
      </c>
      <c r="H121" s="5">
        <v>1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4"/>
    </row>
    <row r="122" spans="1:22" ht="14.25">
      <c r="A122" s="8" t="str">
        <f t="shared" si="1"/>
        <v>06178013</v>
      </c>
      <c r="B122" s="7">
        <f t="shared" si="1"/>
        <v>40032</v>
      </c>
      <c r="C122" s="6" t="s">
        <v>260</v>
      </c>
      <c r="D122" s="5">
        <v>880</v>
      </c>
      <c r="E122" s="5">
        <v>1</v>
      </c>
      <c r="F122" s="5">
        <v>2</v>
      </c>
      <c r="G122" s="5"/>
      <c r="H122" s="5">
        <v>2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4"/>
    </row>
    <row r="123" spans="1:22" ht="14.25">
      <c r="A123" s="8" t="str">
        <f t="shared" si="1"/>
        <v>06178013</v>
      </c>
      <c r="B123" s="7">
        <f t="shared" si="1"/>
        <v>40032</v>
      </c>
      <c r="C123" s="6" t="s">
        <v>261</v>
      </c>
      <c r="D123" s="5">
        <v>861</v>
      </c>
      <c r="E123" s="5">
        <v>3</v>
      </c>
      <c r="F123" s="5">
        <v>6</v>
      </c>
      <c r="G123" s="5">
        <v>1</v>
      </c>
      <c r="H123" s="5">
        <v>1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4"/>
    </row>
    <row r="124" spans="1:22" ht="14.25">
      <c r="A124" s="8" t="str">
        <f t="shared" si="1"/>
        <v>06178013</v>
      </c>
      <c r="B124" s="7">
        <f t="shared" si="1"/>
        <v>40032</v>
      </c>
      <c r="C124" s="6" t="s">
        <v>262</v>
      </c>
      <c r="D124" s="5">
        <v>870</v>
      </c>
      <c r="E124" s="5"/>
      <c r="F124" s="5">
        <v>1</v>
      </c>
      <c r="G124" s="5"/>
      <c r="H124" s="5">
        <v>2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4"/>
    </row>
    <row r="125" spans="1:22" ht="14.25">
      <c r="A125" s="8" t="str">
        <f t="shared" si="1"/>
        <v>06178013</v>
      </c>
      <c r="B125" s="7">
        <f t="shared" si="1"/>
        <v>40032</v>
      </c>
      <c r="C125" s="6" t="s">
        <v>263</v>
      </c>
      <c r="D125" s="5">
        <v>1051</v>
      </c>
      <c r="E125" s="5">
        <v>8</v>
      </c>
      <c r="F125" s="5">
        <v>12</v>
      </c>
      <c r="G125" s="5">
        <v>5</v>
      </c>
      <c r="H125" s="5">
        <v>19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4"/>
    </row>
    <row r="126" spans="1:22" ht="14.25">
      <c r="A126" s="8" t="str">
        <f t="shared" si="1"/>
        <v>06178013</v>
      </c>
      <c r="B126" s="7">
        <f t="shared" si="1"/>
        <v>40032</v>
      </c>
      <c r="C126" s="6" t="s">
        <v>264</v>
      </c>
      <c r="D126" s="5">
        <v>1043</v>
      </c>
      <c r="E126" s="5">
        <v>3</v>
      </c>
      <c r="F126" s="5"/>
      <c r="G126" s="5"/>
      <c r="H126" s="5">
        <v>6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4"/>
    </row>
    <row r="127" spans="1:22" ht="14.25">
      <c r="A127" s="8" t="str">
        <f t="shared" si="1"/>
        <v>06178013</v>
      </c>
      <c r="B127" s="7">
        <f t="shared" si="1"/>
        <v>40032</v>
      </c>
      <c r="C127" s="6" t="s">
        <v>265</v>
      </c>
      <c r="D127" s="5">
        <v>1028</v>
      </c>
      <c r="E127" s="5"/>
      <c r="F127" s="5">
        <v>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4"/>
    </row>
    <row r="128" spans="1:22" ht="14.25">
      <c r="A128" s="8" t="str">
        <f t="shared" si="1"/>
        <v>06178013</v>
      </c>
      <c r="B128" s="7">
        <f t="shared" si="1"/>
        <v>40032</v>
      </c>
      <c r="C128" s="6" t="s">
        <v>266</v>
      </c>
      <c r="D128" s="5">
        <v>1033</v>
      </c>
      <c r="E128" s="5"/>
      <c r="F128" s="5"/>
      <c r="G128" s="5"/>
      <c r="H128" s="5">
        <v>2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4"/>
    </row>
    <row r="129" spans="1:22" ht="14.25">
      <c r="A129" s="8" t="str">
        <f t="shared" si="1"/>
        <v>06178013</v>
      </c>
      <c r="B129" s="7">
        <f t="shared" si="1"/>
        <v>40032</v>
      </c>
      <c r="C129" s="6" t="s">
        <v>267</v>
      </c>
      <c r="D129" s="5">
        <v>994</v>
      </c>
      <c r="E129" s="5">
        <v>11</v>
      </c>
      <c r="F129" s="5"/>
      <c r="G129" s="5">
        <v>7</v>
      </c>
      <c r="H129" s="5">
        <v>155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4"/>
    </row>
    <row r="130" spans="1:22" ht="14.25">
      <c r="A130" s="8" t="str">
        <f t="shared" si="1"/>
        <v>06178013</v>
      </c>
      <c r="B130" s="7">
        <f t="shared" si="1"/>
        <v>40032</v>
      </c>
      <c r="C130" s="6" t="s">
        <v>268</v>
      </c>
      <c r="D130" s="5">
        <v>1004</v>
      </c>
      <c r="E130" s="5">
        <v>4</v>
      </c>
      <c r="F130" s="5">
        <v>27</v>
      </c>
      <c r="G130" s="5">
        <v>4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4"/>
    </row>
    <row r="131" spans="1:22" ht="14.25">
      <c r="A131" s="8" t="str">
        <f t="shared" si="1"/>
        <v>06178013</v>
      </c>
      <c r="B131" s="7">
        <f t="shared" si="1"/>
        <v>40032</v>
      </c>
      <c r="C131" s="6" t="s">
        <v>269</v>
      </c>
      <c r="D131" s="5">
        <v>967</v>
      </c>
      <c r="E131" s="5">
        <v>4</v>
      </c>
      <c r="F131" s="5">
        <v>17</v>
      </c>
      <c r="G131" s="5">
        <v>1</v>
      </c>
      <c r="H131" s="5">
        <v>2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4"/>
    </row>
    <row r="132" spans="1:22" ht="14.25">
      <c r="A132" s="8" t="str">
        <f t="shared" si="1"/>
        <v>06178013</v>
      </c>
      <c r="B132" s="7">
        <f t="shared" si="1"/>
        <v>40032</v>
      </c>
      <c r="C132" s="6" t="s">
        <v>270</v>
      </c>
      <c r="D132" s="5">
        <v>997</v>
      </c>
      <c r="E132" s="5">
        <v>43</v>
      </c>
      <c r="F132" s="5">
        <v>82</v>
      </c>
      <c r="G132" s="5">
        <v>29</v>
      </c>
      <c r="H132" s="5">
        <v>83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4"/>
    </row>
    <row r="133" spans="1:22" ht="14.25">
      <c r="A133" s="8" t="str">
        <f t="shared" si="1"/>
        <v>06178013</v>
      </c>
      <c r="B133" s="7">
        <f t="shared" si="1"/>
        <v>40032</v>
      </c>
      <c r="C133" s="6" t="s">
        <v>271</v>
      </c>
      <c r="D133" s="5">
        <v>1009</v>
      </c>
      <c r="E133" s="5"/>
      <c r="F133" s="5"/>
      <c r="G133" s="5"/>
      <c r="H133" s="5">
        <v>13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4"/>
    </row>
    <row r="134" spans="1:22" ht="14.25">
      <c r="A134" s="8" t="str">
        <f t="shared" si="1"/>
        <v>06178013</v>
      </c>
      <c r="B134" s="7">
        <f t="shared" si="1"/>
        <v>40032</v>
      </c>
      <c r="C134" s="6" t="s">
        <v>272</v>
      </c>
      <c r="D134" s="5">
        <v>928</v>
      </c>
      <c r="E134" s="5"/>
      <c r="F134" s="5"/>
      <c r="G134" s="5"/>
      <c r="H134" s="5">
        <v>1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4"/>
    </row>
    <row r="135" spans="1:22" ht="14.25">
      <c r="A135" s="8" t="str">
        <f aca="true" t="shared" si="2" ref="A135:B154">+A$94</f>
        <v>06178013</v>
      </c>
      <c r="B135" s="7">
        <f t="shared" si="2"/>
        <v>40032</v>
      </c>
      <c r="C135" s="6" t="s">
        <v>273</v>
      </c>
      <c r="D135" s="5">
        <v>908</v>
      </c>
      <c r="E135" s="5"/>
      <c r="F135" s="5"/>
      <c r="G135" s="5"/>
      <c r="H135" s="5">
        <v>1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4"/>
    </row>
    <row r="136" spans="1:22" ht="14.25">
      <c r="A136" s="8" t="str">
        <f t="shared" si="2"/>
        <v>06178013</v>
      </c>
      <c r="B136" s="7">
        <f t="shared" si="2"/>
        <v>40032</v>
      </c>
      <c r="C136" s="6" t="s">
        <v>274</v>
      </c>
      <c r="D136" s="5">
        <v>1055</v>
      </c>
      <c r="E136" s="5">
        <v>24</v>
      </c>
      <c r="F136" s="5">
        <v>310</v>
      </c>
      <c r="G136" s="5">
        <v>13</v>
      </c>
      <c r="H136" s="5">
        <v>320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4"/>
    </row>
    <row r="137" spans="1:22" ht="14.25">
      <c r="A137" s="8" t="str">
        <f t="shared" si="2"/>
        <v>06178013</v>
      </c>
      <c r="B137" s="7">
        <f t="shared" si="2"/>
        <v>40032</v>
      </c>
      <c r="C137" s="6" t="s">
        <v>275</v>
      </c>
      <c r="D137" s="5">
        <v>933</v>
      </c>
      <c r="E137" s="5">
        <v>50</v>
      </c>
      <c r="F137" s="5">
        <v>5</v>
      </c>
      <c r="G137" s="5">
        <v>1</v>
      </c>
      <c r="H137" s="5">
        <v>160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4"/>
    </row>
    <row r="138" spans="1:22" ht="14.25">
      <c r="A138" s="8" t="str">
        <f t="shared" si="2"/>
        <v>06178013</v>
      </c>
      <c r="B138" s="7">
        <f t="shared" si="2"/>
        <v>40032</v>
      </c>
      <c r="C138" s="6" t="s">
        <v>276</v>
      </c>
      <c r="D138" s="5">
        <v>906</v>
      </c>
      <c r="E138" s="5" t="s">
        <v>277</v>
      </c>
      <c r="F138" s="5"/>
      <c r="G138" s="5"/>
      <c r="H138" s="5" t="s">
        <v>277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4"/>
    </row>
    <row r="139" spans="1:22" ht="14.25">
      <c r="A139" s="8" t="str">
        <f t="shared" si="2"/>
        <v>06178013</v>
      </c>
      <c r="B139" s="7">
        <f t="shared" si="2"/>
        <v>40032</v>
      </c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4"/>
    </row>
    <row r="140" spans="1:22" ht="14.25">
      <c r="A140" s="8" t="str">
        <f t="shared" si="2"/>
        <v>06178013</v>
      </c>
      <c r="B140" s="7">
        <f t="shared" si="2"/>
        <v>40032</v>
      </c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4"/>
    </row>
    <row r="141" spans="1:22" ht="14.25">
      <c r="A141" s="8" t="str">
        <f t="shared" si="2"/>
        <v>06178013</v>
      </c>
      <c r="B141" s="7">
        <f t="shared" si="2"/>
        <v>40032</v>
      </c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4"/>
    </row>
    <row r="142" spans="1:22" ht="14.25">
      <c r="A142" s="8" t="str">
        <f t="shared" si="2"/>
        <v>06178013</v>
      </c>
      <c r="B142" s="7">
        <f t="shared" si="2"/>
        <v>40032</v>
      </c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"/>
      <c r="V142" s="4"/>
    </row>
    <row r="143" spans="1:22" ht="14.25">
      <c r="A143" s="8" t="str">
        <f t="shared" si="2"/>
        <v>06178013</v>
      </c>
      <c r="B143" s="7">
        <f t="shared" si="2"/>
        <v>40032</v>
      </c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"/>
      <c r="V143" s="4"/>
    </row>
    <row r="144" spans="1:22" ht="14.25">
      <c r="A144" s="8" t="str">
        <f t="shared" si="2"/>
        <v>06178013</v>
      </c>
      <c r="B144" s="7">
        <f t="shared" si="2"/>
        <v>40032</v>
      </c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"/>
      <c r="V144" s="4"/>
    </row>
    <row r="145" spans="1:22" ht="14.25">
      <c r="A145" s="8" t="str">
        <f t="shared" si="2"/>
        <v>06178013</v>
      </c>
      <c r="B145" s="7">
        <f t="shared" si="2"/>
        <v>40032</v>
      </c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"/>
      <c r="V145" s="4"/>
    </row>
    <row r="146" spans="1:22" ht="14.25">
      <c r="A146" s="8" t="str">
        <f t="shared" si="2"/>
        <v>06178013</v>
      </c>
      <c r="B146" s="7">
        <f t="shared" si="2"/>
        <v>40032</v>
      </c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"/>
      <c r="V146" s="4"/>
    </row>
    <row r="147" spans="1:22" ht="14.25">
      <c r="A147" s="8" t="str">
        <f t="shared" si="2"/>
        <v>06178013</v>
      </c>
      <c r="B147" s="7">
        <f t="shared" si="2"/>
        <v>40032</v>
      </c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"/>
      <c r="V147" s="4"/>
    </row>
    <row r="148" spans="1:22" ht="14.25">
      <c r="A148" s="8" t="str">
        <f t="shared" si="2"/>
        <v>06178013</v>
      </c>
      <c r="B148" s="7">
        <f t="shared" si="2"/>
        <v>40032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"/>
      <c r="V148" s="4"/>
    </row>
    <row r="149" spans="1:22" ht="14.25">
      <c r="A149" s="8" t="str">
        <f t="shared" si="2"/>
        <v>06178013</v>
      </c>
      <c r="B149" s="7">
        <f t="shared" si="2"/>
        <v>40032</v>
      </c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"/>
      <c r="V149" s="4"/>
    </row>
    <row r="150" spans="1:22" ht="14.25">
      <c r="A150" s="8" t="str">
        <f t="shared" si="2"/>
        <v>06178013</v>
      </c>
      <c r="B150" s="7">
        <f t="shared" si="2"/>
        <v>40032</v>
      </c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"/>
      <c r="V150" s="4"/>
    </row>
    <row r="151" spans="1:22" ht="14.25">
      <c r="A151" s="8" t="str">
        <f t="shared" si="2"/>
        <v>06178013</v>
      </c>
      <c r="B151" s="7">
        <f t="shared" si="2"/>
        <v>40032</v>
      </c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"/>
      <c r="V151" s="4"/>
    </row>
    <row r="152" spans="1:22" ht="14.25">
      <c r="A152" s="8" t="str">
        <f t="shared" si="2"/>
        <v>06178013</v>
      </c>
      <c r="B152" s="7">
        <f t="shared" si="2"/>
        <v>40032</v>
      </c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"/>
      <c r="V152" s="4"/>
    </row>
    <row r="153" spans="1:22" ht="14.25">
      <c r="A153" s="8" t="str">
        <f t="shared" si="2"/>
        <v>06178013</v>
      </c>
      <c r="B153" s="7">
        <f t="shared" si="2"/>
        <v>40032</v>
      </c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"/>
      <c r="V153" s="4"/>
    </row>
    <row r="154" spans="1:22" ht="14.25">
      <c r="A154" s="8" t="str">
        <f t="shared" si="2"/>
        <v>06178013</v>
      </c>
      <c r="B154" s="7">
        <f t="shared" si="2"/>
        <v>40032</v>
      </c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"/>
      <c r="V154" s="4"/>
    </row>
    <row r="155" spans="1:22" ht="14.25">
      <c r="A155" s="8" t="str">
        <f aca="true" t="shared" si="3" ref="A155:B174">+A$94</f>
        <v>06178013</v>
      </c>
      <c r="B155" s="7">
        <f t="shared" si="3"/>
        <v>40032</v>
      </c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"/>
      <c r="V155" s="4"/>
    </row>
    <row r="156" spans="1:22" ht="14.25">
      <c r="A156" s="8" t="str">
        <f t="shared" si="3"/>
        <v>06178013</v>
      </c>
      <c r="B156" s="7">
        <f t="shared" si="3"/>
        <v>40032</v>
      </c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"/>
      <c r="V156" s="4"/>
    </row>
    <row r="157" spans="1:22" ht="14.25">
      <c r="A157" s="8" t="str">
        <f t="shared" si="3"/>
        <v>06178013</v>
      </c>
      <c r="B157" s="7">
        <f t="shared" si="3"/>
        <v>40032</v>
      </c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  <c r="V157" s="4"/>
    </row>
    <row r="158" spans="1:22" ht="14.25">
      <c r="A158" s="8" t="str">
        <f t="shared" si="3"/>
        <v>06178013</v>
      </c>
      <c r="B158" s="7">
        <f t="shared" si="3"/>
        <v>40032</v>
      </c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  <c r="V158" s="4"/>
    </row>
    <row r="159" spans="1:22" ht="14.25">
      <c r="A159" s="8" t="str">
        <f t="shared" si="3"/>
        <v>06178013</v>
      </c>
      <c r="B159" s="7">
        <f t="shared" si="3"/>
        <v>40032</v>
      </c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2" ht="14.25">
      <c r="A160" s="8" t="str">
        <f t="shared" si="3"/>
        <v>06178013</v>
      </c>
      <c r="B160" s="7">
        <f t="shared" si="3"/>
        <v>40032</v>
      </c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2" ht="14.25">
      <c r="A161" s="8" t="str">
        <f t="shared" si="3"/>
        <v>06178013</v>
      </c>
      <c r="B161" s="7">
        <f t="shared" si="3"/>
        <v>40032</v>
      </c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"/>
      <c r="V161" s="4"/>
    </row>
    <row r="162" spans="1:22" ht="14.25">
      <c r="A162" s="8" t="str">
        <f t="shared" si="3"/>
        <v>06178013</v>
      </c>
      <c r="B162" s="7">
        <f t="shared" si="3"/>
        <v>40032</v>
      </c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"/>
      <c r="V162" s="4"/>
    </row>
    <row r="163" spans="1:22" ht="14.25">
      <c r="A163" s="8" t="str">
        <f t="shared" si="3"/>
        <v>06178013</v>
      </c>
      <c r="B163" s="7">
        <f t="shared" si="3"/>
        <v>40032</v>
      </c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"/>
      <c r="V163" s="4"/>
    </row>
    <row r="164" spans="1:22" ht="14.25">
      <c r="A164" s="8" t="str">
        <f t="shared" si="3"/>
        <v>06178013</v>
      </c>
      <c r="B164" s="7">
        <f t="shared" si="3"/>
        <v>40032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"/>
      <c r="V164" s="4"/>
    </row>
    <row r="165" spans="1:22" ht="14.25">
      <c r="A165" s="8" t="str">
        <f t="shared" si="3"/>
        <v>06178013</v>
      </c>
      <c r="B165" s="7">
        <f t="shared" si="3"/>
        <v>40032</v>
      </c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"/>
      <c r="V165" s="4"/>
    </row>
    <row r="166" spans="1:22" ht="14.25">
      <c r="A166" s="8" t="str">
        <f t="shared" si="3"/>
        <v>06178013</v>
      </c>
      <c r="B166" s="7">
        <f t="shared" si="3"/>
        <v>40032</v>
      </c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"/>
      <c r="V166" s="4"/>
    </row>
    <row r="167" spans="1:22" ht="14.25">
      <c r="A167" s="8" t="str">
        <f t="shared" si="3"/>
        <v>06178013</v>
      </c>
      <c r="B167" s="7">
        <f t="shared" si="3"/>
        <v>40032</v>
      </c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"/>
      <c r="V167" s="4"/>
    </row>
    <row r="168" spans="1:22" ht="14.25">
      <c r="A168" s="8" t="str">
        <f t="shared" si="3"/>
        <v>06178013</v>
      </c>
      <c r="B168" s="7">
        <f t="shared" si="3"/>
        <v>40032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"/>
      <c r="V168" s="4"/>
    </row>
    <row r="169" spans="1:22" ht="14.25">
      <c r="A169" s="8" t="str">
        <f t="shared" si="3"/>
        <v>06178013</v>
      </c>
      <c r="B169" s="7">
        <f t="shared" si="3"/>
        <v>40032</v>
      </c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  <c r="V169" s="4"/>
    </row>
    <row r="170" spans="1:22" ht="14.25">
      <c r="A170" s="8" t="str">
        <f t="shared" si="3"/>
        <v>06178013</v>
      </c>
      <c r="B170" s="7">
        <f t="shared" si="3"/>
        <v>40032</v>
      </c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"/>
      <c r="V170" s="4"/>
    </row>
    <row r="171" spans="1:22" ht="14.25">
      <c r="A171" s="8" t="str">
        <f t="shared" si="3"/>
        <v>06178013</v>
      </c>
      <c r="B171" s="7">
        <f t="shared" si="3"/>
        <v>40032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"/>
      <c r="V171" s="4"/>
    </row>
    <row r="172" spans="1:22" ht="14.25">
      <c r="A172" s="8" t="str">
        <f t="shared" si="3"/>
        <v>06178013</v>
      </c>
      <c r="B172" s="7">
        <f t="shared" si="3"/>
        <v>40032</v>
      </c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"/>
      <c r="V172" s="4"/>
    </row>
    <row r="173" spans="1:22" ht="14.25">
      <c r="A173" s="8" t="str">
        <f t="shared" si="3"/>
        <v>06178013</v>
      </c>
      <c r="B173" s="7">
        <f t="shared" si="3"/>
        <v>40032</v>
      </c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"/>
      <c r="V173" s="4"/>
    </row>
    <row r="174" spans="1:22" ht="14.25">
      <c r="A174" s="8" t="str">
        <f t="shared" si="3"/>
        <v>06178013</v>
      </c>
      <c r="B174" s="7">
        <f t="shared" si="3"/>
        <v>40032</v>
      </c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  <c r="V174" s="4"/>
    </row>
    <row r="175" spans="1:22" ht="14.25">
      <c r="A175" s="8" t="str">
        <f aca="true" t="shared" si="4" ref="A175:B194">+A$94</f>
        <v>06178013</v>
      </c>
      <c r="B175" s="7">
        <f t="shared" si="4"/>
        <v>40032</v>
      </c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  <c r="V175" s="4"/>
    </row>
    <row r="176" spans="1:22" ht="14.25">
      <c r="A176" s="8" t="str">
        <f t="shared" si="4"/>
        <v>06178013</v>
      </c>
      <c r="B176" s="7">
        <f t="shared" si="4"/>
        <v>40032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  <c r="V176" s="4"/>
    </row>
    <row r="177" spans="1:22" ht="14.25">
      <c r="A177" s="8" t="str">
        <f t="shared" si="4"/>
        <v>06178013</v>
      </c>
      <c r="B177" s="7">
        <f t="shared" si="4"/>
        <v>40032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"/>
      <c r="V177" s="4"/>
    </row>
    <row r="178" spans="1:22" ht="14.25">
      <c r="A178" s="8" t="str">
        <f t="shared" si="4"/>
        <v>06178013</v>
      </c>
      <c r="B178" s="7">
        <f t="shared" si="4"/>
        <v>40032</v>
      </c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</row>
    <row r="179" spans="1:22" ht="14.25">
      <c r="A179" s="8" t="str">
        <f t="shared" si="4"/>
        <v>06178013</v>
      </c>
      <c r="B179" s="7">
        <f t="shared" si="4"/>
        <v>40032</v>
      </c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</row>
    <row r="180" spans="1:22" ht="14.25">
      <c r="A180" s="8" t="str">
        <f t="shared" si="4"/>
        <v>06178013</v>
      </c>
      <c r="B180" s="7">
        <f t="shared" si="4"/>
        <v>40032</v>
      </c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</row>
    <row r="181" spans="1:22" ht="14.25">
      <c r="A181" s="8" t="str">
        <f t="shared" si="4"/>
        <v>06178013</v>
      </c>
      <c r="B181" s="7">
        <f t="shared" si="4"/>
        <v>40032</v>
      </c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"/>
      <c r="V181" s="4"/>
    </row>
    <row r="182" spans="1:22" ht="14.25">
      <c r="A182" s="8" t="str">
        <f t="shared" si="4"/>
        <v>06178013</v>
      </c>
      <c r="B182" s="7">
        <f t="shared" si="4"/>
        <v>40032</v>
      </c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"/>
      <c r="V182" s="4"/>
    </row>
    <row r="183" spans="1:22" ht="14.25">
      <c r="A183" s="8" t="str">
        <f t="shared" si="4"/>
        <v>06178013</v>
      </c>
      <c r="B183" s="7">
        <f t="shared" si="4"/>
        <v>40032</v>
      </c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"/>
      <c r="V183" s="4"/>
    </row>
    <row r="184" spans="1:22" ht="14.25">
      <c r="A184" s="8" t="str">
        <f t="shared" si="4"/>
        <v>06178013</v>
      </c>
      <c r="B184" s="7">
        <f t="shared" si="4"/>
        <v>40032</v>
      </c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"/>
      <c r="V184" s="4"/>
    </row>
    <row r="185" spans="1:22" ht="14.25">
      <c r="A185" s="8" t="str">
        <f t="shared" si="4"/>
        <v>06178013</v>
      </c>
      <c r="B185" s="7">
        <f t="shared" si="4"/>
        <v>40032</v>
      </c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"/>
      <c r="V185" s="4"/>
    </row>
    <row r="186" spans="1:22" ht="14.25">
      <c r="A186" s="8" t="str">
        <f t="shared" si="4"/>
        <v>06178013</v>
      </c>
      <c r="B186" s="7">
        <f t="shared" si="4"/>
        <v>40032</v>
      </c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"/>
      <c r="V186" s="4"/>
    </row>
    <row r="187" spans="1:22" ht="14.25">
      <c r="A187" s="8" t="str">
        <f t="shared" si="4"/>
        <v>06178013</v>
      </c>
      <c r="B187" s="7">
        <f t="shared" si="4"/>
        <v>40032</v>
      </c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"/>
      <c r="V187" s="4"/>
    </row>
    <row r="188" spans="1:22" ht="14.25">
      <c r="A188" s="8" t="str">
        <f t="shared" si="4"/>
        <v>06178013</v>
      </c>
      <c r="B188" s="7">
        <f t="shared" si="4"/>
        <v>40032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"/>
      <c r="V188" s="4"/>
    </row>
    <row r="189" spans="1:22" ht="14.25">
      <c r="A189" s="8" t="str">
        <f t="shared" si="4"/>
        <v>06178013</v>
      </c>
      <c r="B189" s="7">
        <f t="shared" si="4"/>
        <v>40032</v>
      </c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"/>
      <c r="V189" s="4"/>
    </row>
    <row r="190" spans="1:22" ht="14.25">
      <c r="A190" s="8" t="str">
        <f t="shared" si="4"/>
        <v>06178013</v>
      </c>
      <c r="B190" s="7">
        <f t="shared" si="4"/>
        <v>40032</v>
      </c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"/>
      <c r="V190" s="4"/>
    </row>
    <row r="191" spans="1:22" ht="14.25">
      <c r="A191" s="8" t="str">
        <f t="shared" si="4"/>
        <v>06178013</v>
      </c>
      <c r="B191" s="7">
        <f t="shared" si="4"/>
        <v>40032</v>
      </c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"/>
      <c r="V191" s="4"/>
    </row>
    <row r="192" spans="1:22" ht="14.25">
      <c r="A192" s="8" t="str">
        <f t="shared" si="4"/>
        <v>06178013</v>
      </c>
      <c r="B192" s="7">
        <f t="shared" si="4"/>
        <v>40032</v>
      </c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"/>
      <c r="V192" s="4"/>
    </row>
    <row r="193" spans="1:22" ht="14.25">
      <c r="A193" s="8" t="str">
        <f t="shared" si="4"/>
        <v>06178013</v>
      </c>
      <c r="B193" s="7">
        <f t="shared" si="4"/>
        <v>40032</v>
      </c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"/>
      <c r="V193" s="4"/>
    </row>
    <row r="194" spans="1:22" ht="14.25">
      <c r="A194" s="8" t="str">
        <f t="shared" si="4"/>
        <v>06178013</v>
      </c>
      <c r="B194" s="7">
        <f t="shared" si="4"/>
        <v>40032</v>
      </c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"/>
      <c r="V194" s="4"/>
    </row>
    <row r="195" spans="1:22" ht="14.25">
      <c r="A195" s="8" t="str">
        <f aca="true" t="shared" si="5" ref="A195:B214">+A$94</f>
        <v>06178013</v>
      </c>
      <c r="B195" s="7">
        <f t="shared" si="5"/>
        <v>40032</v>
      </c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"/>
      <c r="V195" s="4"/>
    </row>
    <row r="196" spans="1:22" ht="14.25">
      <c r="A196" s="8" t="str">
        <f t="shared" si="5"/>
        <v>06178013</v>
      </c>
      <c r="B196" s="7">
        <f t="shared" si="5"/>
        <v>40032</v>
      </c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"/>
      <c r="V196" s="4"/>
    </row>
    <row r="197" spans="1:22" ht="14.25">
      <c r="A197" s="8" t="str">
        <f t="shared" si="5"/>
        <v>06178013</v>
      </c>
      <c r="B197" s="7">
        <f t="shared" si="5"/>
        <v>40032</v>
      </c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"/>
      <c r="V197" s="4"/>
    </row>
    <row r="198" spans="1:22" ht="14.25">
      <c r="A198" s="8" t="str">
        <f t="shared" si="5"/>
        <v>06178013</v>
      </c>
      <c r="B198" s="7">
        <f t="shared" si="5"/>
        <v>40032</v>
      </c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"/>
      <c r="V198" s="4"/>
    </row>
    <row r="199" spans="1:22" ht="14.25">
      <c r="A199" s="8" t="str">
        <f t="shared" si="5"/>
        <v>06178013</v>
      </c>
      <c r="B199" s="7">
        <f t="shared" si="5"/>
        <v>40032</v>
      </c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"/>
      <c r="V199" s="4"/>
    </row>
    <row r="200" spans="1:22" ht="14.25">
      <c r="A200" s="8" t="str">
        <f t="shared" si="5"/>
        <v>06178013</v>
      </c>
      <c r="B200" s="7">
        <f t="shared" si="5"/>
        <v>40032</v>
      </c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"/>
      <c r="V200" s="4"/>
    </row>
    <row r="201" spans="1:22" ht="14.25">
      <c r="A201" s="8" t="str">
        <f t="shared" si="5"/>
        <v>06178013</v>
      </c>
      <c r="B201" s="7">
        <f t="shared" si="5"/>
        <v>40032</v>
      </c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"/>
      <c r="V201" s="4"/>
    </row>
    <row r="202" spans="1:22" ht="14.25">
      <c r="A202" s="8" t="str">
        <f t="shared" si="5"/>
        <v>06178013</v>
      </c>
      <c r="B202" s="7">
        <f t="shared" si="5"/>
        <v>40032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"/>
      <c r="V202" s="4"/>
    </row>
    <row r="203" spans="1:22" ht="14.25">
      <c r="A203" s="8" t="str">
        <f t="shared" si="5"/>
        <v>06178013</v>
      </c>
      <c r="B203" s="7">
        <f t="shared" si="5"/>
        <v>40032</v>
      </c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"/>
      <c r="V203" s="4"/>
    </row>
    <row r="204" spans="1:22" ht="14.25">
      <c r="A204" s="8" t="str">
        <f t="shared" si="5"/>
        <v>06178013</v>
      </c>
      <c r="B204" s="7">
        <f t="shared" si="5"/>
        <v>40032</v>
      </c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"/>
      <c r="V204" s="4"/>
    </row>
    <row r="205" spans="1:22" ht="14.25">
      <c r="A205" s="8" t="str">
        <f t="shared" si="5"/>
        <v>06178013</v>
      </c>
      <c r="B205" s="7">
        <f t="shared" si="5"/>
        <v>40032</v>
      </c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"/>
      <c r="V205" s="4"/>
    </row>
    <row r="206" spans="1:22" ht="14.25">
      <c r="A206" s="8" t="str">
        <f t="shared" si="5"/>
        <v>06178013</v>
      </c>
      <c r="B206" s="7">
        <f t="shared" si="5"/>
        <v>40032</v>
      </c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"/>
      <c r="V206" s="4"/>
    </row>
    <row r="207" spans="1:22" ht="14.25">
      <c r="A207" s="8" t="str">
        <f t="shared" si="5"/>
        <v>06178013</v>
      </c>
      <c r="B207" s="7">
        <f t="shared" si="5"/>
        <v>40032</v>
      </c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"/>
      <c r="V207" s="4"/>
    </row>
    <row r="208" spans="1:22" ht="14.25">
      <c r="A208" s="8" t="str">
        <f t="shared" si="5"/>
        <v>06178013</v>
      </c>
      <c r="B208" s="7">
        <f t="shared" si="5"/>
        <v>40032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"/>
      <c r="V208" s="4"/>
    </row>
    <row r="209" spans="1:22" ht="14.25">
      <c r="A209" s="8" t="str">
        <f t="shared" si="5"/>
        <v>06178013</v>
      </c>
      <c r="B209" s="7">
        <f t="shared" si="5"/>
        <v>40032</v>
      </c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"/>
      <c r="V209" s="4"/>
    </row>
    <row r="210" spans="1:22" ht="14.25">
      <c r="A210" s="8" t="str">
        <f t="shared" si="5"/>
        <v>06178013</v>
      </c>
      <c r="B210" s="7">
        <f t="shared" si="5"/>
        <v>40032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"/>
      <c r="V210" s="4"/>
    </row>
    <row r="211" spans="1:22" ht="14.25">
      <c r="A211" s="8" t="str">
        <f t="shared" si="5"/>
        <v>06178013</v>
      </c>
      <c r="B211" s="7">
        <f t="shared" si="5"/>
        <v>40032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"/>
      <c r="V211" s="4"/>
    </row>
    <row r="212" spans="1:22" ht="14.25">
      <c r="A212" s="8" t="str">
        <f t="shared" si="5"/>
        <v>06178013</v>
      </c>
      <c r="B212" s="7">
        <f t="shared" si="5"/>
        <v>40032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"/>
      <c r="V212" s="4"/>
    </row>
    <row r="213" spans="1:22" ht="14.25">
      <c r="A213" s="8" t="str">
        <f t="shared" si="5"/>
        <v>06178013</v>
      </c>
      <c r="B213" s="7">
        <f t="shared" si="5"/>
        <v>40032</v>
      </c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"/>
      <c r="V213" s="4"/>
    </row>
    <row r="214" spans="1:22" ht="14.25">
      <c r="A214" s="8" t="str">
        <f t="shared" si="5"/>
        <v>06178013</v>
      </c>
      <c r="B214" s="7">
        <f t="shared" si="5"/>
        <v>40032</v>
      </c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"/>
      <c r="V214" s="4"/>
    </row>
    <row r="215" spans="1:22" ht="14.25">
      <c r="A215" s="8" t="str">
        <f aca="true" t="shared" si="6" ref="A215:B234">+A$94</f>
        <v>06178013</v>
      </c>
      <c r="B215" s="7">
        <f t="shared" si="6"/>
        <v>40032</v>
      </c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"/>
      <c r="V215" s="4"/>
    </row>
    <row r="216" spans="1:22" ht="14.25">
      <c r="A216" s="8" t="str">
        <f t="shared" si="6"/>
        <v>06178013</v>
      </c>
      <c r="B216" s="7">
        <f t="shared" si="6"/>
        <v>40032</v>
      </c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"/>
      <c r="V216" s="4"/>
    </row>
    <row r="217" spans="1:22" ht="14.25">
      <c r="A217" s="8" t="str">
        <f t="shared" si="6"/>
        <v>06178013</v>
      </c>
      <c r="B217" s="7">
        <f t="shared" si="6"/>
        <v>40032</v>
      </c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"/>
      <c r="V217" s="4"/>
    </row>
    <row r="218" spans="1:22" ht="14.25">
      <c r="A218" s="8" t="str">
        <f t="shared" si="6"/>
        <v>06178013</v>
      </c>
      <c r="B218" s="7">
        <f t="shared" si="6"/>
        <v>40032</v>
      </c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"/>
      <c r="V218" s="4"/>
    </row>
    <row r="219" spans="1:22" ht="14.25">
      <c r="A219" s="8" t="str">
        <f t="shared" si="6"/>
        <v>06178013</v>
      </c>
      <c r="B219" s="7">
        <f t="shared" si="6"/>
        <v>40032</v>
      </c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"/>
      <c r="V219" s="4"/>
    </row>
    <row r="220" spans="1:22" ht="14.25">
      <c r="A220" s="8" t="str">
        <f t="shared" si="6"/>
        <v>06178013</v>
      </c>
      <c r="B220" s="7">
        <f t="shared" si="6"/>
        <v>40032</v>
      </c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"/>
      <c r="V220" s="4"/>
    </row>
    <row r="221" spans="1:22" ht="14.25">
      <c r="A221" s="8" t="str">
        <f t="shared" si="6"/>
        <v>06178013</v>
      </c>
      <c r="B221" s="7">
        <f t="shared" si="6"/>
        <v>40032</v>
      </c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"/>
      <c r="V221" s="4"/>
    </row>
    <row r="222" spans="1:22" ht="14.25">
      <c r="A222" s="8" t="str">
        <f t="shared" si="6"/>
        <v>06178013</v>
      </c>
      <c r="B222" s="7">
        <f t="shared" si="6"/>
        <v>40032</v>
      </c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"/>
      <c r="V222" s="4"/>
    </row>
    <row r="223" spans="1:22" ht="14.25">
      <c r="A223" s="8" t="str">
        <f t="shared" si="6"/>
        <v>06178013</v>
      </c>
      <c r="B223" s="7">
        <f t="shared" si="6"/>
        <v>40032</v>
      </c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"/>
      <c r="V223" s="4"/>
    </row>
    <row r="224" spans="1:22" ht="14.25">
      <c r="A224" s="8" t="str">
        <f t="shared" si="6"/>
        <v>06178013</v>
      </c>
      <c r="B224" s="7">
        <f t="shared" si="6"/>
        <v>40032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"/>
      <c r="V224" s="4"/>
    </row>
    <row r="225" spans="1:22" ht="14.25">
      <c r="A225" s="8" t="str">
        <f t="shared" si="6"/>
        <v>06178013</v>
      </c>
      <c r="B225" s="7">
        <f t="shared" si="6"/>
        <v>40032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"/>
      <c r="V225" s="4"/>
    </row>
    <row r="226" spans="1:22" ht="14.25">
      <c r="A226" s="8" t="str">
        <f t="shared" si="6"/>
        <v>06178013</v>
      </c>
      <c r="B226" s="7">
        <f t="shared" si="6"/>
        <v>40032</v>
      </c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"/>
      <c r="V226" s="4"/>
    </row>
    <row r="227" spans="1:22" ht="14.25">
      <c r="A227" s="8" t="str">
        <f t="shared" si="6"/>
        <v>06178013</v>
      </c>
      <c r="B227" s="7">
        <f t="shared" si="6"/>
        <v>40032</v>
      </c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"/>
      <c r="V227" s="4"/>
    </row>
    <row r="228" spans="1:22" ht="14.25">
      <c r="A228" s="8" t="str">
        <f t="shared" si="6"/>
        <v>06178013</v>
      </c>
      <c r="B228" s="7">
        <f t="shared" si="6"/>
        <v>40032</v>
      </c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"/>
      <c r="V228" s="4"/>
    </row>
    <row r="229" spans="1:22" ht="14.25">
      <c r="A229" s="8" t="str">
        <f t="shared" si="6"/>
        <v>06178013</v>
      </c>
      <c r="B229" s="7">
        <f t="shared" si="6"/>
        <v>40032</v>
      </c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"/>
      <c r="V229" s="4"/>
    </row>
    <row r="230" spans="1:22" ht="14.25">
      <c r="A230" s="8" t="str">
        <f t="shared" si="6"/>
        <v>06178013</v>
      </c>
      <c r="B230" s="7">
        <f t="shared" si="6"/>
        <v>40032</v>
      </c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"/>
      <c r="V230" s="4"/>
    </row>
    <row r="231" spans="1:22" ht="14.25">
      <c r="A231" s="8" t="str">
        <f t="shared" si="6"/>
        <v>06178013</v>
      </c>
      <c r="B231" s="7">
        <f t="shared" si="6"/>
        <v>40032</v>
      </c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"/>
      <c r="V231" s="4"/>
    </row>
    <row r="232" spans="1:22" ht="14.25">
      <c r="A232" s="8" t="str">
        <f t="shared" si="6"/>
        <v>06178013</v>
      </c>
      <c r="B232" s="7">
        <f t="shared" si="6"/>
        <v>40032</v>
      </c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"/>
      <c r="V232" s="4"/>
    </row>
    <row r="233" spans="1:22" ht="14.25">
      <c r="A233" s="8" t="str">
        <f t="shared" si="6"/>
        <v>06178013</v>
      </c>
      <c r="B233" s="7">
        <f t="shared" si="6"/>
        <v>40032</v>
      </c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"/>
      <c r="V233" s="4"/>
    </row>
    <row r="234" spans="1:22" ht="14.25">
      <c r="A234" s="8" t="str">
        <f t="shared" si="6"/>
        <v>06178013</v>
      </c>
      <c r="B234" s="7">
        <f t="shared" si="6"/>
        <v>40032</v>
      </c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"/>
      <c r="V234" s="4"/>
    </row>
    <row r="235" spans="1:22" ht="14.25">
      <c r="A235" s="8" t="str">
        <f aca="true" t="shared" si="7" ref="A235:B249">+A$94</f>
        <v>06178013</v>
      </c>
      <c r="B235" s="7">
        <f t="shared" si="7"/>
        <v>40032</v>
      </c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"/>
      <c r="V235" s="4"/>
    </row>
    <row r="236" spans="1:22" ht="14.25">
      <c r="A236" s="8" t="str">
        <f t="shared" si="7"/>
        <v>06178013</v>
      </c>
      <c r="B236" s="7">
        <f t="shared" si="7"/>
        <v>40032</v>
      </c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"/>
      <c r="V236" s="4"/>
    </row>
    <row r="237" spans="1:22" ht="14.25">
      <c r="A237" s="8" t="str">
        <f t="shared" si="7"/>
        <v>06178013</v>
      </c>
      <c r="B237" s="7">
        <f t="shared" si="7"/>
        <v>40032</v>
      </c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"/>
      <c r="V237" s="4"/>
    </row>
    <row r="238" spans="1:22" ht="14.25">
      <c r="A238" s="8" t="str">
        <f t="shared" si="7"/>
        <v>06178013</v>
      </c>
      <c r="B238" s="7">
        <f t="shared" si="7"/>
        <v>40032</v>
      </c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"/>
      <c r="V238" s="4"/>
    </row>
    <row r="239" spans="1:22" ht="14.25">
      <c r="A239" s="8" t="str">
        <f t="shared" si="7"/>
        <v>06178013</v>
      </c>
      <c r="B239" s="7">
        <f t="shared" si="7"/>
        <v>40032</v>
      </c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"/>
      <c r="V239" s="4"/>
    </row>
    <row r="240" spans="1:22" ht="14.25">
      <c r="A240" s="8" t="str">
        <f t="shared" si="7"/>
        <v>06178013</v>
      </c>
      <c r="B240" s="7">
        <f t="shared" si="7"/>
        <v>40032</v>
      </c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"/>
      <c r="V240" s="4"/>
    </row>
    <row r="241" spans="1:22" ht="14.25">
      <c r="A241" s="8" t="str">
        <f t="shared" si="7"/>
        <v>06178013</v>
      </c>
      <c r="B241" s="7">
        <f t="shared" si="7"/>
        <v>40032</v>
      </c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"/>
      <c r="V241" s="4"/>
    </row>
    <row r="242" spans="1:22" ht="14.25">
      <c r="A242" s="8" t="str">
        <f t="shared" si="7"/>
        <v>06178013</v>
      </c>
      <c r="B242" s="7">
        <f t="shared" si="7"/>
        <v>40032</v>
      </c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"/>
      <c r="V242" s="4"/>
    </row>
    <row r="243" spans="1:22" ht="14.25">
      <c r="A243" s="8" t="str">
        <f t="shared" si="7"/>
        <v>06178013</v>
      </c>
      <c r="B243" s="7">
        <f t="shared" si="7"/>
        <v>40032</v>
      </c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"/>
      <c r="V243" s="4"/>
    </row>
    <row r="244" spans="1:22" ht="14.25">
      <c r="A244" s="8" t="str">
        <f t="shared" si="7"/>
        <v>06178013</v>
      </c>
      <c r="B244" s="7">
        <f t="shared" si="7"/>
        <v>40032</v>
      </c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"/>
      <c r="V244" s="4"/>
    </row>
    <row r="245" spans="1:22" ht="14.25">
      <c r="A245" s="8" t="str">
        <f t="shared" si="7"/>
        <v>06178013</v>
      </c>
      <c r="B245" s="7">
        <f t="shared" si="7"/>
        <v>40032</v>
      </c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"/>
      <c r="V245" s="4"/>
    </row>
    <row r="246" spans="1:22" ht="14.25">
      <c r="A246" s="8" t="str">
        <f t="shared" si="7"/>
        <v>06178013</v>
      </c>
      <c r="B246" s="7">
        <f t="shared" si="7"/>
        <v>40032</v>
      </c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"/>
      <c r="V246" s="4"/>
    </row>
    <row r="247" spans="1:22" ht="14.25">
      <c r="A247" s="8" t="str">
        <f t="shared" si="7"/>
        <v>06178013</v>
      </c>
      <c r="B247" s="7">
        <f t="shared" si="7"/>
        <v>40032</v>
      </c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"/>
      <c r="V247" s="4"/>
    </row>
    <row r="248" spans="1:22" ht="14.25">
      <c r="A248" s="8" t="str">
        <f t="shared" si="7"/>
        <v>06178013</v>
      </c>
      <c r="B248" s="7">
        <f t="shared" si="7"/>
        <v>40032</v>
      </c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"/>
      <c r="V248" s="4"/>
    </row>
    <row r="249" spans="1:22" ht="14.25">
      <c r="A249" s="8" t="str">
        <f t="shared" si="7"/>
        <v>06178013</v>
      </c>
      <c r="B249" s="7">
        <f t="shared" si="7"/>
        <v>40032</v>
      </c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/>
      <c r="V249" s="4"/>
    </row>
    <row r="250" spans="20:21" ht="12.75">
      <c r="T250" s="4"/>
      <c r="U250" s="4"/>
    </row>
    <row r="251" spans="20:21" ht="12.75">
      <c r="T251" s="4"/>
      <c r="U251" s="4"/>
    </row>
    <row r="252" spans="20:21" ht="12.75">
      <c r="T252" s="4"/>
      <c r="U252" s="4"/>
    </row>
    <row r="253" spans="20:21" ht="12.75">
      <c r="T253" s="4"/>
      <c r="U253" s="4"/>
    </row>
    <row r="254" spans="20:21" ht="12.75">
      <c r="T254" s="4"/>
      <c r="U254" s="4"/>
    </row>
    <row r="255" spans="20:21" ht="12.75">
      <c r="T255" s="4"/>
      <c r="U255" s="4"/>
    </row>
    <row r="256" spans="20:21" ht="12.75">
      <c r="T256" s="4"/>
      <c r="U256" s="4"/>
    </row>
    <row r="257" spans="20:21" s="1" customFormat="1" ht="12.75">
      <c r="T257" s="4"/>
      <c r="U257" s="4"/>
    </row>
    <row r="258" spans="20:21" s="1" customFormat="1" ht="12.75">
      <c r="T258" s="4"/>
      <c r="U258" s="4"/>
    </row>
    <row r="259" spans="20:21" s="1" customFormat="1" ht="12.75">
      <c r="T259" s="4"/>
      <c r="U259" s="4"/>
    </row>
    <row r="260" spans="20:21" s="1" customFormat="1" ht="12.75">
      <c r="T260" s="4"/>
      <c r="U260" s="4"/>
    </row>
    <row r="261" spans="20:21" s="1" customFormat="1" ht="12.75">
      <c r="T261" s="4"/>
      <c r="U261" s="4"/>
    </row>
    <row r="262" spans="20:21" s="1" customFormat="1" ht="12.75">
      <c r="T262" s="4"/>
      <c r="U262" s="4"/>
    </row>
    <row r="263" spans="20:21" s="1" customFormat="1" ht="12.75">
      <c r="T263" s="4"/>
      <c r="U263" s="4"/>
    </row>
    <row r="264" spans="20:21" s="1" customFormat="1" ht="12.75">
      <c r="T264" s="4"/>
      <c r="U264" s="4"/>
    </row>
    <row r="265" spans="20:21" s="1" customFormat="1" ht="12.75">
      <c r="T265" s="4"/>
      <c r="U265" s="4"/>
    </row>
    <row r="266" spans="20:21" s="1" customFormat="1" ht="12.75">
      <c r="T266" s="4"/>
      <c r="U266" s="4"/>
    </row>
    <row r="267" spans="20:21" s="1" customFormat="1" ht="12.75">
      <c r="T267" s="4"/>
      <c r="U267" s="4"/>
    </row>
    <row r="268" spans="20:21" s="1" customFormat="1" ht="12.75">
      <c r="T268" s="4"/>
      <c r="U268" s="4"/>
    </row>
    <row r="269" spans="20:21" s="1" customFormat="1" ht="12.75">
      <c r="T269" s="4"/>
      <c r="U269" s="4"/>
    </row>
    <row r="270" spans="20:21" s="1" customFormat="1" ht="12.75">
      <c r="T270" s="4"/>
      <c r="U270" s="4"/>
    </row>
    <row r="271" spans="20:21" s="1" customFormat="1" ht="12.75">
      <c r="T271" s="4"/>
      <c r="U271" s="4"/>
    </row>
    <row r="272" spans="20:21" s="1" customFormat="1" ht="12.75">
      <c r="T272" s="4"/>
      <c r="U272" s="4"/>
    </row>
    <row r="273" spans="20:21" s="1" customFormat="1" ht="12.75">
      <c r="T273" s="4"/>
      <c r="U273" s="4"/>
    </row>
    <row r="274" spans="20:21" s="1" customFormat="1" ht="12.75">
      <c r="T274" s="4"/>
      <c r="U274" s="4"/>
    </row>
    <row r="275" spans="20:21" s="1" customFormat="1" ht="12.75">
      <c r="T275" s="4"/>
      <c r="U275" s="4"/>
    </row>
    <row r="276" spans="20:21" s="1" customFormat="1" ht="12.75">
      <c r="T276" s="4"/>
      <c r="U276" s="4"/>
    </row>
    <row r="277" spans="20:21" s="1" customFormat="1" ht="12.75">
      <c r="T277" s="4"/>
      <c r="U277" s="4"/>
    </row>
    <row r="278" spans="20:21" s="1" customFormat="1" ht="12.75">
      <c r="T278" s="4"/>
      <c r="U278" s="4"/>
    </row>
    <row r="279" spans="20:21" s="1" customFormat="1" ht="12.75">
      <c r="T279" s="4"/>
      <c r="U279" s="4"/>
    </row>
    <row r="280" spans="20:21" s="1" customFormat="1" ht="12.75">
      <c r="T280" s="4"/>
      <c r="U280" s="4"/>
    </row>
    <row r="281" spans="20:21" s="1" customFormat="1" ht="12.75">
      <c r="T281" s="4"/>
      <c r="U281" s="4"/>
    </row>
    <row r="282" spans="20:21" s="1" customFormat="1" ht="12.75">
      <c r="T282" s="4"/>
      <c r="U282" s="4"/>
    </row>
    <row r="283" spans="20:21" s="1" customFormat="1" ht="12.75">
      <c r="T283" s="4"/>
      <c r="U283" s="4"/>
    </row>
    <row r="284" spans="20:21" s="1" customFormat="1" ht="12.75">
      <c r="T284" s="4"/>
      <c r="U284" s="4"/>
    </row>
    <row r="285" spans="20:21" s="1" customFormat="1" ht="12.75">
      <c r="T285" s="4"/>
      <c r="U285" s="4"/>
    </row>
    <row r="286" spans="20:21" s="1" customFormat="1" ht="12.75">
      <c r="T286" s="4"/>
      <c r="U286" s="4"/>
    </row>
    <row r="287" spans="20:21" s="1" customFormat="1" ht="12.75">
      <c r="T287" s="4"/>
      <c r="U287" s="4"/>
    </row>
    <row r="288" spans="20:21" s="1" customFormat="1" ht="12.75">
      <c r="T288" s="4"/>
      <c r="U288" s="4"/>
    </row>
    <row r="289" spans="20:21" s="1" customFormat="1" ht="12.75">
      <c r="T289" s="4"/>
      <c r="U289" s="4"/>
    </row>
    <row r="290" spans="20:21" s="1" customFormat="1" ht="12.75">
      <c r="T290" s="4"/>
      <c r="U290" s="4"/>
    </row>
    <row r="291" spans="20:21" s="1" customFormat="1" ht="12.75">
      <c r="T291" s="4"/>
      <c r="U291" s="4"/>
    </row>
    <row r="292" spans="20:21" s="1" customFormat="1" ht="12.75">
      <c r="T292" s="4"/>
      <c r="U292" s="4"/>
    </row>
    <row r="293" spans="20:21" s="1" customFormat="1" ht="12.75">
      <c r="T293" s="4"/>
      <c r="U293" s="4"/>
    </row>
    <row r="294" spans="20:21" s="1" customFormat="1" ht="12.75">
      <c r="T294" s="4"/>
      <c r="U294" s="4"/>
    </row>
    <row r="295" spans="20:21" s="1" customFormat="1" ht="12.75">
      <c r="T295" s="4"/>
      <c r="U295" s="4"/>
    </row>
    <row r="296" spans="20:21" s="1" customFormat="1" ht="12.75">
      <c r="T296" s="4"/>
      <c r="U296" s="4"/>
    </row>
    <row r="297" spans="20:21" s="1" customFormat="1" ht="12.75">
      <c r="T297" s="4"/>
      <c r="U297" s="4"/>
    </row>
    <row r="298" spans="20:21" s="1" customFormat="1" ht="12.75">
      <c r="T298" s="4"/>
      <c r="U298" s="4"/>
    </row>
    <row r="299" spans="20:21" s="1" customFormat="1" ht="12.75">
      <c r="T299" s="4"/>
      <c r="U299" s="4"/>
    </row>
    <row r="300" spans="20:21" s="1" customFormat="1" ht="12.75">
      <c r="T300" s="4"/>
      <c r="U300" s="4"/>
    </row>
    <row r="301" spans="20:21" s="1" customFormat="1" ht="12.75">
      <c r="T301" s="4"/>
      <c r="U301" s="4"/>
    </row>
    <row r="302" spans="20:21" s="1" customFormat="1" ht="12.75">
      <c r="T302" s="4"/>
      <c r="U302" s="4"/>
    </row>
    <row r="303" spans="20:21" s="1" customFormat="1" ht="12.75">
      <c r="T303" s="4"/>
      <c r="U303" s="4"/>
    </row>
    <row r="304" spans="20:21" s="1" customFormat="1" ht="12.75">
      <c r="T304" s="4"/>
      <c r="U304" s="4"/>
    </row>
    <row r="305" spans="20:21" s="1" customFormat="1" ht="12.75">
      <c r="T305" s="4"/>
      <c r="U305" s="4"/>
    </row>
    <row r="306" spans="20:21" s="1" customFormat="1" ht="12.75">
      <c r="T306" s="4"/>
      <c r="U306" s="4"/>
    </row>
    <row r="307" spans="20:21" s="1" customFormat="1" ht="12.75">
      <c r="T307" s="4"/>
      <c r="U307" s="4"/>
    </row>
    <row r="308" spans="20:21" s="1" customFormat="1" ht="12.75">
      <c r="T308" s="4"/>
      <c r="U308" s="4"/>
    </row>
    <row r="309" spans="20:21" s="1" customFormat="1" ht="12.75">
      <c r="T309" s="4"/>
      <c r="U309" s="4"/>
    </row>
    <row r="310" spans="20:21" s="1" customFormat="1" ht="12.75">
      <c r="T310" s="4"/>
      <c r="U310" s="4"/>
    </row>
    <row r="311" spans="20:21" s="1" customFormat="1" ht="12.75">
      <c r="T311" s="4"/>
      <c r="U311" s="4"/>
    </row>
    <row r="312" spans="20:21" s="1" customFormat="1" ht="12.75">
      <c r="T312" s="4"/>
      <c r="U312" s="4"/>
    </row>
    <row r="313" spans="20:21" s="1" customFormat="1" ht="12.75">
      <c r="T313" s="4"/>
      <c r="U313" s="4"/>
    </row>
    <row r="314" spans="20:21" s="1" customFormat="1" ht="12.75">
      <c r="T314" s="4"/>
      <c r="U314" s="4"/>
    </row>
    <row r="315" spans="20:21" s="1" customFormat="1" ht="12.75">
      <c r="T315" s="4"/>
      <c r="U315" s="4"/>
    </row>
    <row r="316" spans="20:21" s="1" customFormat="1" ht="12.75">
      <c r="T316" s="4"/>
      <c r="U316" s="4"/>
    </row>
    <row r="317" spans="20:21" s="1" customFormat="1" ht="12.75">
      <c r="T317" s="4"/>
      <c r="U317" s="4"/>
    </row>
    <row r="318" spans="20:21" s="1" customFormat="1" ht="12.75">
      <c r="T318" s="4"/>
      <c r="U318" s="4"/>
    </row>
    <row r="319" spans="20:21" s="1" customFormat="1" ht="12.75">
      <c r="T319" s="4"/>
      <c r="U319" s="4"/>
    </row>
    <row r="320" spans="20:21" s="1" customFormat="1" ht="12.75">
      <c r="T320" s="4"/>
      <c r="U320" s="4"/>
    </row>
    <row r="321" spans="20:21" s="1" customFormat="1" ht="12.75">
      <c r="T321" s="4"/>
      <c r="U321" s="4"/>
    </row>
    <row r="322" spans="20:21" s="1" customFormat="1" ht="12.75">
      <c r="T322" s="4"/>
      <c r="U322" s="4"/>
    </row>
    <row r="323" spans="20:21" s="1" customFormat="1" ht="12.75">
      <c r="T323" s="4"/>
      <c r="U323" s="4"/>
    </row>
    <row r="324" spans="20:21" s="1" customFormat="1" ht="12.75">
      <c r="T324" s="4"/>
      <c r="U324" s="4"/>
    </row>
    <row r="325" spans="20:21" s="1" customFormat="1" ht="12.75">
      <c r="T325" s="4"/>
      <c r="U325" s="4"/>
    </row>
    <row r="326" spans="20:21" s="1" customFormat="1" ht="12.75">
      <c r="T326" s="4"/>
      <c r="U326" s="4"/>
    </row>
    <row r="327" spans="20:21" s="1" customFormat="1" ht="12.75">
      <c r="T327" s="4"/>
      <c r="U327" s="4"/>
    </row>
    <row r="328" spans="20:21" s="1" customFormat="1" ht="12.75">
      <c r="T328" s="4"/>
      <c r="U328" s="4"/>
    </row>
    <row r="329" spans="20:21" s="1" customFormat="1" ht="12.75">
      <c r="T329" s="4"/>
      <c r="U329" s="4"/>
    </row>
    <row r="330" spans="20:21" s="1" customFormat="1" ht="12.75">
      <c r="T330" s="4"/>
      <c r="U330" s="4"/>
    </row>
    <row r="331" spans="20:21" s="1" customFormat="1" ht="12.75">
      <c r="T331" s="4"/>
      <c r="U331" s="4"/>
    </row>
    <row r="332" spans="20:21" s="1" customFormat="1" ht="12.75">
      <c r="T332" s="4"/>
      <c r="U332" s="4"/>
    </row>
    <row r="333" spans="20:21" s="1" customFormat="1" ht="12.75">
      <c r="T333" s="4"/>
      <c r="U333" s="4"/>
    </row>
    <row r="334" spans="20:21" s="1" customFormat="1" ht="12.75">
      <c r="T334" s="4"/>
      <c r="U334" s="4"/>
    </row>
    <row r="335" spans="20:21" s="1" customFormat="1" ht="12.75">
      <c r="T335" s="4"/>
      <c r="U335" s="4"/>
    </row>
    <row r="336" spans="20:21" s="1" customFormat="1" ht="12.75">
      <c r="T336" s="4"/>
      <c r="U336" s="4"/>
    </row>
    <row r="337" spans="20:21" s="1" customFormat="1" ht="12.75">
      <c r="T337" s="4"/>
      <c r="U337" s="4"/>
    </row>
    <row r="338" spans="20:21" s="1" customFormat="1" ht="12.75">
      <c r="T338" s="4"/>
      <c r="U338" s="4"/>
    </row>
    <row r="339" spans="20:21" s="1" customFormat="1" ht="12.75">
      <c r="T339" s="4"/>
      <c r="U339" s="4"/>
    </row>
    <row r="340" spans="20:21" s="1" customFormat="1" ht="12.75">
      <c r="T340" s="4"/>
      <c r="U340" s="4"/>
    </row>
    <row r="341" spans="20:21" s="1" customFormat="1" ht="12.75">
      <c r="T341" s="4"/>
      <c r="U341" s="4"/>
    </row>
    <row r="342" spans="20:21" s="1" customFormat="1" ht="12.75">
      <c r="T342" s="4"/>
      <c r="U342" s="4"/>
    </row>
    <row r="343" spans="20:21" s="1" customFormat="1" ht="12.75">
      <c r="T343" s="4"/>
      <c r="U343" s="4"/>
    </row>
  </sheetData>
  <sheetProtection/>
  <mergeCells count="12">
    <mergeCell ref="L41:M41"/>
    <mergeCell ref="E92:H92"/>
    <mergeCell ref="I92:T92"/>
    <mergeCell ref="A85:B85"/>
    <mergeCell ref="A56:E56"/>
    <mergeCell ref="F4:F13"/>
    <mergeCell ref="G32:J32"/>
    <mergeCell ref="A1:B1"/>
    <mergeCell ref="A2:C2"/>
    <mergeCell ref="A25:C25"/>
    <mergeCell ref="F14:F19"/>
    <mergeCell ref="H7:I11"/>
  </mergeCells>
  <dataValidations count="16"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Bocal de regroupement" sqref="G72:G83">
      <formula1>"PhA,PhB,PhC"</formula1>
    </dataValidation>
    <dataValidation allowBlank="1" showErrorMessage="1" errorTitle="Abondance végétation de 0 à 5" sqref="L72:L83"/>
  </dataValidations>
  <printOptions/>
  <pageMargins left="0.15748031496062992" right="0.15748031496062992" top="0.7086614173228347" bottom="0.984251968503937" header="0.5118110236220472" footer="0.5118110236220472"/>
  <pageSetup fitToHeight="1" fitToWidth="1" horizontalDpi="600" verticalDpi="600" orientation="landscape" paperSize="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cp:lastPrinted>2010-06-04T07:53:06Z</cp:lastPrinted>
  <dcterms:created xsi:type="dcterms:W3CDTF">2010-05-10T12:38:04Z</dcterms:created>
  <dcterms:modified xsi:type="dcterms:W3CDTF">2014-08-01T06:54:53Z</dcterms:modified>
  <cp:category/>
  <cp:version/>
  <cp:contentType/>
  <cp:contentStatus/>
</cp:coreProperties>
</file>