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<sst xmlns="http://schemas.openxmlformats.org/spreadsheetml/2006/main" count="618" uniqueCount="314">
  <si>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</si>
  <si>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</si>
  <si>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</si>
  <si>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</si>
  <si>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</si>
  <si>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</si>
  <si>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</si>
  <si>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</si>
  <si>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</si>
  <si>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</si>
  <si>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</si>
  <si>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</si>
  <si>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</si>
  <si>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</si>
  <si>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</si>
  <si>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</si>
  <si>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</si>
  <si>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</si>
  <si>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</si>
  <si>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</si>
  <si>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</si>
  <si>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</si>
  <si>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</si>
  <si>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</si>
  <si>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</si>
  <si>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</si>
  <si>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</si>
  <si>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</si>
  <si>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</si>
  <si>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</si>
  <si>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</si>
  <si>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</si>
  <si>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</si>
  <si>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</si>
  <si>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</si>
  <si>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</si>
  <si>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</si>
  <si>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</si>
  <si>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</si>
  <si>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</si>
  <si>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</si>
  <si>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</si>
  <si>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</si>
  <si>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</si>
  <si>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</si>
  <si>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</si>
  <si>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</si>
  <si>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</si>
  <si>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</si>
  <si>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</si>
  <si>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</si>
  <si>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</si>
  <si>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</si>
  <si>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</si>
  <si>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</si>
  <si>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</si>
  <si>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</si>
  <si>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</si>
  <si>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</si>
  <si>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</si>
  <si>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</si>
  <si>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</si>
  <si>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</si>
  <si>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</si>
  <si>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</si>
  <si>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</si>
  <si>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</si>
  <si>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</si>
  <si>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</si>
  <si>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</si>
  <si>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</si>
  <si>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</si>
  <si>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</si>
  <si>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</si>
  <si>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</si>
  <si>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</si>
  <si>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</si>
  <si>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</si>
  <si>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</si>
  <si>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</si>
  <si>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</si>
  <si>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</si>
  <si>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</si>
  <si>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</si>
  <si>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</si>
  <si>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</si>
  <si>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</si>
  <si>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</si>
  <si>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</si>
  <si>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</si>
  <si>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</si>
  <si>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</si>
  <si>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</si>
  <si>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</si>
  <si>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</si>
  <si>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</si>
  <si>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</si>
  <si>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</si>
  <si>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VALLIERE</t>
  </si>
  <si>
    <t>Vallière à Montagnat</t>
  </si>
  <si>
    <t>MONTAGNAT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</si>
  <si>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</si>
  <si>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</si>
  <si>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</si>
  <si>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</si>
  <si>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</si>
  <si>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</si>
  <si>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</si>
  <si>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</si>
  <si>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</si>
  <si>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</si>
  <si>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</si>
  <si>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</si>
  <si>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</si>
  <si>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</si>
  <si>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</si>
  <si>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</si>
  <si>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</si>
  <si>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</si>
  <si>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</si>
  <si>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</si>
  <si>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</si>
  <si>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</si>
  <si>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</si>
  <si>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</si>
  <si>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</si>
  <si>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</si>
  <si>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</si>
  <si>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</si>
  <si>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</si>
  <si>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</si>
  <si>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</si>
  <si>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</si>
  <si>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</si>
  <si>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</si>
  <si>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</si>
  <si>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</si>
  <si>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</si>
  <si>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</si>
  <si>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</si>
  <si>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</si>
  <si>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</si>
  <si>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</si>
  <si>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</si>
  <si>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</si>
  <si>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</si>
  <si>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</si>
  <si>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</si>
  <si>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</si>
  <si>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</si>
  <si>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</si>
  <si>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</si>
  <si>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</si>
  <si>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</si>
  <si>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</si>
  <si>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</si>
  <si>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</si>
  <si>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</si>
  <si>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</si>
  <si>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</si>
  <si>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</si>
  <si>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</si>
  <si>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</si>
  <si>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</si>
  <si>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</si>
  <si>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</si>
  <si>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</si>
  <si>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</si>
  <si>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</si>
  <si>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</si>
  <si>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</si>
  <si>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</si>
  <si>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</si>
  <si>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</si>
  <si>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</si>
  <si>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</si>
  <si>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</si>
  <si>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</si>
  <si>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</si>
  <si>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</si>
  <si>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</si>
  <si>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</si>
  <si>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</si>
  <si>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</si>
  <si>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</si>
  <si>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</si>
  <si>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</si>
  <si>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</si>
  <si>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</si>
  <si>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</si>
  <si>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</si>
  <si>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</si>
  <si>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</si>
  <si>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</si>
  <si>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</si>
  <si>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</si>
  <si>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</si>
  <si>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</si>
  <si>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</si>
  <si>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</si>
  <si>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</si>
  <si>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Goera</t>
  </si>
  <si>
    <t>Hydropsyche</t>
  </si>
  <si>
    <t>sF. Limnephilinae</t>
  </si>
  <si>
    <t>Tinodes</t>
  </si>
  <si>
    <t>Baetis</t>
  </si>
  <si>
    <t>Gerris</t>
  </si>
  <si>
    <t>Veliidae</t>
  </si>
  <si>
    <t>Elmis</t>
  </si>
  <si>
    <t>Limnius</t>
  </si>
  <si>
    <t>Oulimnius</t>
  </si>
  <si>
    <t>Chironomidae</t>
  </si>
  <si>
    <t>Sialis</t>
  </si>
  <si>
    <t>Asellidae</t>
  </si>
  <si>
    <t>Gammarus</t>
  </si>
  <si>
    <t>OSTRACODES</t>
  </si>
  <si>
    <t>présence</t>
  </si>
  <si>
    <t>HYDRACARIENS = Hydracarina</t>
  </si>
  <si>
    <t>Sphaerium</t>
  </si>
  <si>
    <t>Pisidium</t>
  </si>
  <si>
    <t>Ancylus</t>
  </si>
  <si>
    <t>Acroloxus</t>
  </si>
  <si>
    <t>Planorbidae</t>
  </si>
  <si>
    <t>Erpobdellidae</t>
  </si>
  <si>
    <t>Glossiphoniidae</t>
  </si>
  <si>
    <t>OLIGOCHAETA</t>
  </si>
  <si>
    <t>Dendrocoelidae</t>
  </si>
  <si>
    <t>HYDROZOA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</si>
  <si>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</si>
  <si>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</si>
  <si>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</si>
  <si>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</si>
  <si>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</si>
  <si>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</si>
  <si>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</si>
  <si>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</si>
  <si>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</si>
  <si>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</si>
  <si>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</si>
  <si>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</si>
  <si>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</si>
  <si>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</si>
  <si>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</si>
  <si>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</si>
  <si>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</si>
  <si>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</si>
  <si>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</si>
  <si>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</si>
  <si>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</si>
  <si>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</si>
  <si>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</si>
  <si>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</si>
  <si>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</si>
  <si>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</si>
  <si>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</si>
  <si>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</si>
  <si>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</si>
  <si>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</si>
  <si>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</si>
  <si>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</si>
  <si>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</si>
  <si>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</si>
  <si>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</si>
  <si>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</si>
  <si>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</si>
  <si>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</si>
  <si>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</si>
  <si>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</si>
  <si>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</si>
  <si>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</si>
  <si>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</si>
  <si>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</si>
  <si>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</si>
  <si>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</si>
  <si>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</si>
  <si>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</si>
  <si>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</si>
  <si>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</si>
  <si>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</si>
  <si>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</si>
  <si>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</si>
  <si>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</si>
  <si>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</si>
  <si>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</si>
  <si>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</si>
  <si>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P11</t>
  </si>
  <si>
    <t>P6, P10</t>
  </si>
  <si>
    <t>P5, P8, P9,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</si>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</sst>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horizontal="center"/>
      <protection/>
    </xf>
    <xf numFmtId="0" fontId="25" fillId="0" borderId="11" xfId="54" applyFont="1" applyFill="1" applyBorder="1" applyAlignment="1" applyProtection="1">
      <alignment horizont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3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4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5" xfId="53" applyFont="1" applyFill="1" applyBorder="1" applyAlignment="1" applyProtection="1">
      <alignment horizontal="left" vertical="center"/>
      <protection/>
    </xf>
    <xf numFmtId="0" fontId="26" fillId="24" borderId="16" xfId="53" applyFont="1" applyFill="1" applyBorder="1" applyAlignment="1" applyProtection="1">
      <alignment vertical="center"/>
      <protection/>
    </xf>
    <xf numFmtId="0" fontId="11" fillId="25" borderId="16" xfId="53" applyFont="1" applyFill="1" applyBorder="1" applyAlignment="1" applyProtection="1">
      <alignment vertical="center"/>
      <protection/>
    </xf>
    <xf numFmtId="0" fontId="30" fillId="25" borderId="17" xfId="53" applyFont="1" applyFill="1" applyBorder="1" applyAlignment="1" applyProtection="1">
      <alignment horizontal="center" vertical="center"/>
      <protection/>
    </xf>
    <xf numFmtId="0" fontId="25" fillId="0" borderId="13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18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29" fillId="24" borderId="20" xfId="53" applyFont="1" applyFill="1" applyBorder="1" applyAlignment="1" applyProtection="1">
      <alignment horizontal="left" vertical="center"/>
      <protection/>
    </xf>
    <xf numFmtId="0" fontId="26" fillId="24" borderId="21" xfId="53" applyFont="1" applyFill="1" applyBorder="1" applyAlignment="1" applyProtection="1">
      <alignment vertical="center"/>
      <protection/>
    </xf>
    <xf numFmtId="0" fontId="11" fillId="25" borderId="21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4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4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4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5" fillId="0" borderId="13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7" xfId="53" applyFont="1" applyFill="1" applyBorder="1" applyAlignment="1" applyProtection="1">
      <alignment vertical="center"/>
      <protection/>
    </xf>
    <xf numFmtId="0" fontId="25" fillId="0" borderId="23" xfId="53" applyFont="1" applyFill="1" applyBorder="1" applyAlignment="1" applyProtection="1">
      <alignment vertical="center"/>
      <protection/>
    </xf>
    <xf numFmtId="0" fontId="25" fillId="0" borderId="24" xfId="53" applyFont="1" applyFill="1" applyBorder="1" applyAlignment="1" applyProtection="1">
      <alignment vertical="center"/>
      <protection/>
    </xf>
    <xf numFmtId="0" fontId="25" fillId="0" borderId="24" xfId="53" applyFont="1" applyBorder="1" applyProtection="1">
      <alignment/>
      <protection/>
    </xf>
    <xf numFmtId="0" fontId="25" fillId="0" borderId="25" xfId="53" applyFont="1" applyBorder="1" applyProtection="1">
      <alignment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1" xfId="53" applyFont="1" applyFill="1" applyBorder="1" applyAlignment="1" applyProtection="1">
      <alignment vertical="center"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29" fillId="24" borderId="26" xfId="53" applyFont="1" applyFill="1" applyBorder="1" applyAlignment="1" applyProtection="1">
      <alignment horizontal="left" vertical="center"/>
      <protection/>
    </xf>
    <xf numFmtId="0" fontId="26" fillId="24" borderId="27" xfId="53" applyFont="1" applyFill="1" applyBorder="1" applyAlignment="1" applyProtection="1">
      <alignment horizontal="left" vertical="center"/>
      <protection/>
    </xf>
    <xf numFmtId="0" fontId="26" fillId="24" borderId="17" xfId="53" applyFont="1" applyFill="1" applyBorder="1" applyAlignment="1" applyProtection="1">
      <alignment horizontal="left" vertical="center"/>
      <protection/>
    </xf>
    <xf numFmtId="0" fontId="11" fillId="0" borderId="27" xfId="53" applyFont="1" applyFill="1" applyBorder="1" applyAlignment="1" applyProtection="1">
      <alignment vertical="center"/>
      <protection/>
    </xf>
    <xf numFmtId="0" fontId="11" fillId="0" borderId="28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29" xfId="53" applyFont="1" applyFill="1" applyBorder="1" applyAlignment="1" applyProtection="1">
      <alignment horizontal="center" vertical="center"/>
      <protection/>
    </xf>
    <xf numFmtId="0" fontId="26" fillId="24" borderId="30" xfId="53" applyFont="1" applyFill="1" applyBorder="1" applyAlignment="1" applyProtection="1">
      <alignment horizontal="center" vertical="center" wrapText="1"/>
      <protection/>
    </xf>
    <xf numFmtId="0" fontId="26" fillId="24" borderId="31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32" xfId="53" applyFont="1" applyFill="1" applyBorder="1" applyAlignment="1" applyProtection="1">
      <alignment horizontal="center" vertical="center" wrapText="1"/>
      <protection/>
    </xf>
    <xf numFmtId="0" fontId="42" fillId="24" borderId="21" xfId="53" applyFont="1" applyFill="1" applyBorder="1" applyAlignment="1" applyProtection="1">
      <alignment vertical="center"/>
      <protection/>
    </xf>
    <xf numFmtId="0" fontId="24" fillId="0" borderId="33" xfId="53" applyFont="1" applyFill="1" applyBorder="1" applyAlignment="1" applyProtection="1">
      <alignment vertical="center"/>
      <protection/>
    </xf>
    <xf numFmtId="0" fontId="34" fillId="24" borderId="34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34" xfId="53" applyFont="1" applyFill="1" applyBorder="1" applyAlignment="1" applyProtection="1">
      <alignment horizontal="center" vertical="center"/>
      <protection/>
    </xf>
    <xf numFmtId="0" fontId="35" fillId="26" borderId="34" xfId="53" applyFont="1" applyFill="1" applyBorder="1" applyAlignment="1" applyProtection="1">
      <alignment horizontal="center" vertical="center" wrapText="1"/>
      <protection locked="0"/>
    </xf>
    <xf numFmtId="0" fontId="35" fillId="26" borderId="34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6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6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30" fillId="0" borderId="30" xfId="53" applyFont="1" applyFill="1" applyBorder="1" applyAlignment="1" applyProtection="1">
      <alignment horizontal="center" vertical="center" wrapText="1"/>
      <protection/>
    </xf>
    <xf numFmtId="0" fontId="30" fillId="0" borderId="31" xfId="53" applyFont="1" applyFill="1" applyBorder="1" applyAlignment="1" applyProtection="1">
      <alignment horizontal="center" vertical="center" wrapText="1"/>
      <protection/>
    </xf>
    <xf numFmtId="0" fontId="30" fillId="0" borderId="32" xfId="53" applyFont="1" applyFill="1" applyBorder="1" applyAlignment="1" applyProtection="1">
      <alignment horizontal="center" vertical="center" wrapText="1"/>
      <protection/>
    </xf>
    <xf numFmtId="0" fontId="31" fillId="0" borderId="15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8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0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33" fillId="26" borderId="40" xfId="53" applyFont="1" applyFill="1" applyBorder="1" applyAlignment="1" applyProtection="1">
      <alignment horizontal="center" vertical="center" wrapText="1"/>
      <protection/>
    </xf>
    <xf numFmtId="0" fontId="33" fillId="29" borderId="40" xfId="53" applyFont="1" applyFill="1" applyBorder="1" applyAlignment="1" applyProtection="1">
      <alignment horizontal="center" vertical="center" wrapText="1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41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46" fillId="0" borderId="37" xfId="53" applyFont="1" applyFill="1" applyBorder="1" applyAlignment="1" applyProtection="1">
      <alignment horizontal="center" vertical="center"/>
      <protection locked="0"/>
    </xf>
    <xf numFmtId="0" fontId="46" fillId="0" borderId="39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5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 wrapText="1"/>
      <protection locked="0"/>
    </xf>
    <xf numFmtId="0" fontId="48" fillId="26" borderId="17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26" xfId="53" applyFont="1" applyFill="1" applyBorder="1" applyAlignment="1" applyProtection="1">
      <alignment horizontal="center" vertical="center"/>
      <protection locked="0"/>
    </xf>
    <xf numFmtId="0" fontId="34" fillId="0" borderId="27" xfId="53" applyFont="1" applyFill="1" applyBorder="1" applyAlignment="1" applyProtection="1">
      <alignment horizontal="center" vertical="center"/>
      <protection locked="0"/>
    </xf>
    <xf numFmtId="0" fontId="34" fillId="0" borderId="28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18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19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0" xfId="53" applyFont="1" applyFill="1" applyBorder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14" fontId="51" fillId="26" borderId="21" xfId="53" applyNumberFormat="1" applyFont="1" applyFill="1" applyBorder="1" applyAlignment="1" applyProtection="1">
      <alignment horizontal="center" vertical="center"/>
      <protection locked="0"/>
    </xf>
    <xf numFmtId="0" fontId="51" fillId="26" borderId="21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vertical="center"/>
      <protection locked="0"/>
    </xf>
    <xf numFmtId="0" fontId="49" fillId="25" borderId="16" xfId="53" applyFont="1" applyFill="1" applyBorder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31" fillId="0" borderId="15" xfId="53" applyFont="1" applyFill="1" applyBorder="1" applyAlignment="1" applyProtection="1">
      <alignment horizontal="center" vertical="center" wrapText="1"/>
      <protection locked="0"/>
    </xf>
    <xf numFmtId="0" fontId="31" fillId="0" borderId="16" xfId="53" applyFont="1" applyFill="1" applyBorder="1" applyAlignment="1" applyProtection="1">
      <alignment horizontal="center" vertical="center" wrapText="1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0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8" fillId="0" borderId="18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left" vertical="center"/>
      <protection locked="0"/>
    </xf>
    <xf numFmtId="0" fontId="54" fillId="24" borderId="21" xfId="53" applyFont="1" applyFill="1" applyBorder="1" applyAlignment="1" applyProtection="1">
      <alignment vertical="center"/>
      <protection locked="0"/>
    </xf>
    <xf numFmtId="0" fontId="55" fillId="24" borderId="21" xfId="53" applyFont="1" applyFill="1" applyBorder="1" applyAlignment="1" applyProtection="1">
      <alignment vertical="center"/>
      <protection locked="0"/>
    </xf>
    <xf numFmtId="0" fontId="49" fillId="25" borderId="21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48" fillId="0" borderId="20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3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29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19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horizontal="left" vertical="center"/>
      <protection locked="0"/>
    </xf>
    <xf numFmtId="0" fontId="56" fillId="25" borderId="17" xfId="53" applyFont="1" applyFill="1" applyBorder="1" applyAlignment="1" applyProtection="1">
      <alignment vertical="center" wrapText="1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9" fillId="20" borderId="21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26" xfId="53" applyFont="1" applyFill="1" applyBorder="1" applyAlignment="1" applyProtection="1">
      <alignment horizontal="center" vertical="center"/>
      <protection locked="0"/>
    </xf>
    <xf numFmtId="0" fontId="53" fillId="24" borderId="28" xfId="53" applyFont="1" applyFill="1" applyBorder="1" applyAlignment="1" applyProtection="1">
      <alignment horizontal="center" vertical="center"/>
      <protection locked="0"/>
    </xf>
    <xf numFmtId="0" fontId="53" fillId="24" borderId="29" xfId="53" applyFont="1" applyFill="1" applyBorder="1" applyAlignment="1" applyProtection="1">
      <alignment horizontal="center" vertical="center"/>
      <protection locked="0"/>
    </xf>
    <xf numFmtId="0" fontId="54" fillId="24" borderId="15" xfId="53" applyFont="1" applyFill="1" applyBorder="1" applyAlignment="1" applyProtection="1">
      <alignment horizontal="center" vertical="center" wrapText="1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30" xfId="53" applyFont="1" applyFill="1" applyBorder="1" applyAlignment="1" applyProtection="1">
      <alignment horizontal="center" vertical="center" wrapText="1"/>
      <protection locked="0"/>
    </xf>
    <xf numFmtId="0" fontId="54" fillId="24" borderId="18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31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49" fillId="25" borderId="22" xfId="53" applyFont="1" applyFill="1" applyBorder="1" applyAlignment="1" applyProtection="1">
      <alignment vertical="center" wrapText="1"/>
      <protection locked="0"/>
    </xf>
    <xf numFmtId="0" fontId="26" fillId="24" borderId="20" xfId="53" applyFont="1" applyFill="1" applyBorder="1" applyAlignment="1" applyProtection="1">
      <alignment horizontal="center" vertical="center" wrapText="1"/>
      <protection locked="0"/>
    </xf>
    <xf numFmtId="0" fontId="49" fillId="0" borderId="22" xfId="53" applyFont="1" applyFill="1" applyBorder="1" applyAlignment="1" applyProtection="1">
      <alignment horizontal="center" vertical="center" wrapText="1"/>
      <protection locked="0"/>
    </xf>
    <xf numFmtId="0" fontId="54" fillId="24" borderId="32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37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38" xfId="53" applyFont="1" applyFill="1" applyBorder="1" applyAlignment="1" applyProtection="1">
      <alignment horizontal="center" vertical="center" wrapText="1"/>
      <protection locked="0"/>
    </xf>
    <xf numFmtId="0" fontId="57" fillId="20" borderId="39" xfId="53" applyFont="1" applyFill="1" applyBorder="1" applyAlignment="1" applyProtection="1">
      <alignment horizontal="center" vertical="center" wrapText="1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0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0" xfId="53" applyFont="1" applyFill="1" applyBorder="1" applyAlignment="1" applyProtection="1">
      <alignment horizontal="center" vertical="center" wrapText="1"/>
      <protection locked="0"/>
    </xf>
    <xf numFmtId="0" fontId="57" fillId="30" borderId="11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49" fillId="25" borderId="13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19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3" xfId="53" applyFont="1" applyFill="1" applyBorder="1" applyAlignment="1" applyProtection="1">
      <alignment horizontal="center" vertical="center" wrapText="1"/>
      <protection locked="0"/>
    </xf>
    <xf numFmtId="0" fontId="57" fillId="30" borderId="24" xfId="53" applyFont="1" applyFill="1" applyBorder="1" applyAlignment="1" applyProtection="1">
      <alignment horizontal="center" vertical="center" wrapText="1"/>
      <protection locked="0"/>
    </xf>
    <xf numFmtId="0" fontId="57" fillId="30" borderId="25" xfId="53" applyFont="1" applyFill="1" applyBorder="1" applyAlignment="1" applyProtection="1">
      <alignment horizontal="center" vertical="center" wrapText="1"/>
      <protection locked="0"/>
    </xf>
    <xf numFmtId="0" fontId="57" fillId="20" borderId="23" xfId="53" applyFont="1" applyFill="1" applyBorder="1" applyAlignment="1" applyProtection="1">
      <alignment horizontal="center" vertical="center" wrapText="1"/>
      <protection locked="0"/>
    </xf>
    <xf numFmtId="0" fontId="46" fillId="24" borderId="23" xfId="53" applyFont="1" applyFill="1" applyBorder="1" applyAlignment="1" applyProtection="1">
      <alignment horizontal="center" vertical="center"/>
      <protection locked="0"/>
    </xf>
    <xf numFmtId="0" fontId="46" fillId="24" borderId="25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0" xfId="53" applyFont="1" applyFill="1" applyBorder="1" applyAlignment="1" applyProtection="1">
      <alignment horizontal="center" vertical="center"/>
      <protection locked="0"/>
    </xf>
    <xf numFmtId="0" fontId="46" fillId="24" borderId="11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24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27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27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37" xfId="53" applyFont="1" applyBorder="1" applyAlignment="1" applyProtection="1">
      <alignment horizontal="center" vertical="center" wrapText="1"/>
      <protection locked="0"/>
    </xf>
    <xf numFmtId="0" fontId="49" fillId="0" borderId="39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25" zoomScaleNormal="7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103" t="s">
        <v>0</v>
      </c>
      <c r="B1" s="10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5"/>
      <c r="B2" s="115"/>
      <c r="C2" s="11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06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07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07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07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07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07"/>
      <c r="H9" s="109" t="s">
        <v>56</v>
      </c>
      <c r="I9" s="110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228</v>
      </c>
      <c r="C10" s="11"/>
      <c r="D10" s="11"/>
      <c r="E10" s="20"/>
      <c r="F10" s="21"/>
      <c r="G10" s="107"/>
      <c r="H10" s="111"/>
      <c r="I10" s="112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229</v>
      </c>
      <c r="C11" s="11"/>
      <c r="D11" s="11"/>
      <c r="E11" s="20"/>
      <c r="F11" s="21"/>
      <c r="G11" s="107"/>
      <c r="H11" s="111"/>
      <c r="I11" s="112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107"/>
      <c r="H12" s="111"/>
      <c r="I12" s="112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108"/>
      <c r="H13" s="113"/>
      <c r="I13" s="114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19" t="s">
        <v>73</v>
      </c>
      <c r="B14" s="11" t="s">
        <v>230</v>
      </c>
      <c r="C14" s="11"/>
      <c r="D14" s="11"/>
      <c r="E14" s="20"/>
      <c r="F14" s="16"/>
      <c r="G14" s="106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231</v>
      </c>
      <c r="C15" s="11"/>
      <c r="D15" s="11"/>
      <c r="E15" s="20"/>
      <c r="F15" s="21"/>
      <c r="G15" s="107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232</v>
      </c>
      <c r="C16" s="11"/>
      <c r="D16" s="11"/>
      <c r="E16" s="20"/>
      <c r="F16" s="21"/>
      <c r="G16" s="107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233</v>
      </c>
      <c r="C17" s="11"/>
      <c r="D17" s="11"/>
      <c r="E17" s="20"/>
      <c r="F17" s="21"/>
      <c r="G17" s="107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234</v>
      </c>
      <c r="C18" s="11"/>
      <c r="D18" s="11"/>
      <c r="E18" s="20"/>
      <c r="F18" s="21"/>
      <c r="G18" s="107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108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97</v>
      </c>
      <c r="B23" s="34">
        <v>6580619</v>
      </c>
      <c r="C23" s="34" t="s">
        <v>98</v>
      </c>
      <c r="D23" s="34" t="s">
        <v>99</v>
      </c>
      <c r="E23" s="34" t="s">
        <v>100</v>
      </c>
      <c r="F23" s="35">
        <v>1254</v>
      </c>
      <c r="G23" s="34"/>
      <c r="H23" s="34"/>
      <c r="I23" s="34">
        <v>235</v>
      </c>
      <c r="J23" s="34" t="s">
        <v>101</v>
      </c>
      <c r="K23" s="36"/>
      <c r="L23" s="36"/>
      <c r="M23" s="36"/>
      <c r="N23" s="36"/>
      <c r="O23" s="36">
        <v>3</v>
      </c>
      <c r="P23" s="36">
        <v>70</v>
      </c>
      <c r="R23" s="17" t="s">
        <v>102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876096</v>
      </c>
      <c r="H24" s="41">
        <v>6566434</v>
      </c>
      <c r="K24" s="41">
        <v>876281</v>
      </c>
      <c r="L24" s="41">
        <v>6566592</v>
      </c>
      <c r="M24" s="41">
        <v>876205</v>
      </c>
      <c r="N24" s="41">
        <v>6566552</v>
      </c>
      <c r="R24" s="17" t="s">
        <v>103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103" t="s">
        <v>104</v>
      </c>
      <c r="B25" s="104"/>
      <c r="C25" s="105"/>
      <c r="D25" s="1"/>
      <c r="E25" s="1"/>
      <c r="F25" s="39"/>
      <c r="R25" s="42" t="s">
        <v>105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106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107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108</v>
      </c>
      <c r="C28" s="14"/>
      <c r="D28" s="14"/>
      <c r="E28" s="46"/>
      <c r="H28" s="33"/>
      <c r="I28" s="33"/>
      <c r="R28" s="47" t="s">
        <v>109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110</v>
      </c>
      <c r="B30" s="11" t="s">
        <v>111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112</v>
      </c>
      <c r="B31" s="11" t="s">
        <v>235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113</v>
      </c>
      <c r="B32" s="10" t="s">
        <v>236</v>
      </c>
      <c r="C32" s="11"/>
      <c r="D32" s="11"/>
      <c r="E32" s="51"/>
      <c r="G32" s="103" t="s">
        <v>114</v>
      </c>
      <c r="H32" s="104"/>
      <c r="I32" s="104"/>
      <c r="J32" s="105"/>
      <c r="V32" s="43"/>
      <c r="W32" s="43"/>
    </row>
    <row r="33" spans="1:21" ht="12.75">
      <c r="A33" s="22" t="s">
        <v>115</v>
      </c>
      <c r="B33" s="54" t="s">
        <v>237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116</v>
      </c>
      <c r="I35" s="57" t="s">
        <v>238</v>
      </c>
      <c r="J35" s="58"/>
      <c r="U35" s="44"/>
    </row>
    <row r="36" spans="6:21" ht="12.75">
      <c r="F36" s="43"/>
      <c r="G36" s="43"/>
      <c r="H36" s="56" t="s">
        <v>117</v>
      </c>
      <c r="I36" s="57" t="s">
        <v>118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119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110</v>
      </c>
      <c r="D38" s="32" t="s">
        <v>112</v>
      </c>
      <c r="E38" s="32" t="s">
        <v>113</v>
      </c>
      <c r="F38" s="32" t="s">
        <v>120</v>
      </c>
      <c r="G38" s="32" t="s">
        <v>121</v>
      </c>
      <c r="H38" s="65" t="s">
        <v>116</v>
      </c>
      <c r="I38" s="65" t="s">
        <v>117</v>
      </c>
      <c r="R38" s="61"/>
      <c r="S38" s="61"/>
      <c r="T38" s="44"/>
      <c r="U38" s="44"/>
    </row>
    <row r="39" spans="1:21" ht="14.25">
      <c r="A39" s="66">
        <f>B23</f>
        <v>6580619</v>
      </c>
      <c r="B39" s="66" t="str">
        <f>C23</f>
        <v>VALLIERE</v>
      </c>
      <c r="C39" s="67" t="str">
        <f>D23</f>
        <v>Vallière à Montagnat</v>
      </c>
      <c r="D39" s="68">
        <v>41088</v>
      </c>
      <c r="E39" s="36">
        <v>2.772727272727273</v>
      </c>
      <c r="F39" s="69" t="s">
        <v>122</v>
      </c>
      <c r="G39" s="70" t="s">
        <v>11</v>
      </c>
      <c r="H39" s="71"/>
      <c r="I39" s="71"/>
      <c r="R39" s="61"/>
      <c r="S39" s="61"/>
      <c r="T39" s="44"/>
      <c r="U39" s="44"/>
    </row>
    <row r="40" spans="1:21" ht="14.25">
      <c r="A40" s="32" t="s">
        <v>239</v>
      </c>
      <c r="B40" s="72"/>
      <c r="C40" s="72"/>
      <c r="D40" s="73"/>
      <c r="E40" s="72"/>
      <c r="F40" s="69" t="s">
        <v>123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118"/>
      <c r="B41" s="119"/>
      <c r="C41" s="119"/>
      <c r="D41" s="119"/>
      <c r="E41" s="120"/>
      <c r="F41" s="69" t="s">
        <v>124</v>
      </c>
      <c r="G41" s="70" t="s">
        <v>28</v>
      </c>
      <c r="H41" s="71">
        <v>1</v>
      </c>
      <c r="I41" s="71" t="s">
        <v>125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126</v>
      </c>
      <c r="G42" s="70" t="s">
        <v>36</v>
      </c>
      <c r="H42" s="71">
        <v>3</v>
      </c>
      <c r="I42" s="71" t="s">
        <v>125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127</v>
      </c>
      <c r="G43" s="70" t="s">
        <v>43</v>
      </c>
      <c r="H43" s="71">
        <v>92</v>
      </c>
      <c r="I43" s="71" t="s">
        <v>128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129</v>
      </c>
      <c r="G44" s="70" t="s">
        <v>48</v>
      </c>
      <c r="H44" s="71"/>
      <c r="I44" s="71"/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130</v>
      </c>
      <c r="G45" s="70" t="s">
        <v>53</v>
      </c>
      <c r="H45" s="71">
        <v>2</v>
      </c>
      <c r="I45" s="71" t="s">
        <v>125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131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132</v>
      </c>
      <c r="G47" s="70" t="s">
        <v>61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133</v>
      </c>
      <c r="G48" s="70" t="s">
        <v>64</v>
      </c>
      <c r="H48" s="71">
        <v>2</v>
      </c>
      <c r="I48" s="71" t="s">
        <v>125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134</v>
      </c>
      <c r="G49" s="70" t="s">
        <v>68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135</v>
      </c>
      <c r="G50" s="70" t="s">
        <v>72</v>
      </c>
      <c r="H50" s="71"/>
      <c r="I50" s="71"/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136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103" t="s">
        <v>137</v>
      </c>
      <c r="B52" s="104"/>
      <c r="C52" s="104"/>
      <c r="D52" s="104"/>
      <c r="E52" s="105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120</v>
      </c>
      <c r="B55" s="14" t="s">
        <v>240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138</v>
      </c>
      <c r="B56" s="11" t="s">
        <v>240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139</v>
      </c>
      <c r="B57" s="11" t="s">
        <v>241</v>
      </c>
      <c r="C57" s="11"/>
      <c r="D57" s="11"/>
      <c r="E57" s="11"/>
      <c r="F57" s="51"/>
      <c r="G57" s="8"/>
      <c r="H57" s="81" t="s">
        <v>140</v>
      </c>
      <c r="I57" s="81" t="s">
        <v>121</v>
      </c>
      <c r="J57" s="81" t="s">
        <v>141</v>
      </c>
      <c r="T57" s="61"/>
      <c r="U57" s="61"/>
    </row>
    <row r="58" spans="1:21" ht="12.75">
      <c r="A58" s="19" t="s">
        <v>142</v>
      </c>
      <c r="B58" s="11" t="s">
        <v>143</v>
      </c>
      <c r="C58" s="11"/>
      <c r="D58" s="11"/>
      <c r="E58" s="11"/>
      <c r="F58" s="51"/>
      <c r="G58" s="8"/>
      <c r="H58" s="82" t="s">
        <v>144</v>
      </c>
      <c r="I58" s="82" t="s">
        <v>37</v>
      </c>
      <c r="J58" s="82" t="s">
        <v>145</v>
      </c>
      <c r="T58" s="61"/>
      <c r="U58" s="61"/>
    </row>
    <row r="59" spans="1:21" ht="12.75">
      <c r="A59" s="19" t="s">
        <v>146</v>
      </c>
      <c r="B59" s="11" t="s">
        <v>147</v>
      </c>
      <c r="C59" s="11"/>
      <c r="D59" s="11"/>
      <c r="E59" s="11"/>
      <c r="F59" s="51"/>
      <c r="G59" s="8"/>
      <c r="H59" s="83" t="s">
        <v>148</v>
      </c>
      <c r="I59" s="83" t="s">
        <v>12</v>
      </c>
      <c r="J59" s="83" t="s">
        <v>149</v>
      </c>
      <c r="T59" s="61"/>
      <c r="U59" s="61"/>
    </row>
    <row r="60" spans="1:21" ht="12.75">
      <c r="A60" s="19" t="s">
        <v>150</v>
      </c>
      <c r="B60" s="11" t="s">
        <v>151</v>
      </c>
      <c r="C60" s="11"/>
      <c r="D60" s="11"/>
      <c r="E60" s="11"/>
      <c r="F60" s="51"/>
      <c r="G60" s="8"/>
      <c r="H60" s="83" t="s">
        <v>152</v>
      </c>
      <c r="I60" s="83" t="s">
        <v>20</v>
      </c>
      <c r="J60" s="83" t="s">
        <v>153</v>
      </c>
      <c r="P60" s="33"/>
      <c r="Q60" s="33"/>
      <c r="R60" s="33"/>
      <c r="S60" s="33"/>
      <c r="T60" s="33"/>
      <c r="U60" s="33"/>
    </row>
    <row r="61" spans="1:21" ht="12.75">
      <c r="A61" s="19" t="s">
        <v>154</v>
      </c>
      <c r="B61" s="11" t="s">
        <v>155</v>
      </c>
      <c r="C61" s="11"/>
      <c r="D61" s="11"/>
      <c r="E61" s="11"/>
      <c r="F61" s="51"/>
      <c r="G61" s="84"/>
      <c r="H61" s="85" t="s">
        <v>156</v>
      </c>
      <c r="I61" s="85" t="s">
        <v>29</v>
      </c>
      <c r="J61" s="85" t="s">
        <v>157</v>
      </c>
      <c r="O61" s="33"/>
      <c r="T61" s="61"/>
      <c r="U61" s="61"/>
    </row>
    <row r="62" spans="1:21" ht="12.75">
      <c r="A62" s="22" t="s">
        <v>158</v>
      </c>
      <c r="B62" s="23" t="s">
        <v>159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119</v>
      </c>
      <c r="H64" s="64" t="s">
        <v>119</v>
      </c>
      <c r="I64" s="64" t="s">
        <v>119</v>
      </c>
      <c r="J64" s="64" t="s">
        <v>119</v>
      </c>
      <c r="K64" s="64" t="s">
        <v>119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112</v>
      </c>
      <c r="C65" s="88" t="s">
        <v>160</v>
      </c>
      <c r="D65" s="88" t="s">
        <v>120</v>
      </c>
      <c r="E65" s="88" t="s">
        <v>138</v>
      </c>
      <c r="F65" s="88" t="s">
        <v>139</v>
      </c>
      <c r="G65" s="88" t="s">
        <v>142</v>
      </c>
      <c r="H65" s="88" t="s">
        <v>161</v>
      </c>
      <c r="I65" s="88" t="s">
        <v>150</v>
      </c>
      <c r="J65" s="88" t="s">
        <v>154</v>
      </c>
      <c r="K65" s="88" t="s">
        <v>158</v>
      </c>
      <c r="T65" s="61"/>
      <c r="U65" s="61"/>
    </row>
    <row r="66" spans="1:21" ht="14.25">
      <c r="A66" s="89">
        <f>A39</f>
        <v>6580619</v>
      </c>
      <c r="B66" s="90">
        <f>D39</f>
        <v>41088</v>
      </c>
      <c r="C66" s="91" t="s">
        <v>162</v>
      </c>
      <c r="D66" s="92" t="s">
        <v>28</v>
      </c>
      <c r="E66" s="92" t="s">
        <v>37</v>
      </c>
      <c r="F66" s="93" t="s">
        <v>163</v>
      </c>
      <c r="G66" s="71">
        <v>25</v>
      </c>
      <c r="H66" s="71"/>
      <c r="I66" s="71"/>
      <c r="J66" s="71"/>
      <c r="K66" s="71"/>
      <c r="T66" s="61"/>
      <c r="U66" s="61"/>
    </row>
    <row r="67" spans="1:21" ht="14.25">
      <c r="A67" s="94">
        <f aca="true" t="shared" si="0" ref="A67:B77">+A$66</f>
        <v>6580619</v>
      </c>
      <c r="B67" s="95">
        <f t="shared" si="0"/>
        <v>41088</v>
      </c>
      <c r="C67" s="91" t="s">
        <v>164</v>
      </c>
      <c r="D67" s="93" t="s">
        <v>36</v>
      </c>
      <c r="E67" s="93" t="s">
        <v>37</v>
      </c>
      <c r="F67" s="93" t="s">
        <v>163</v>
      </c>
      <c r="G67" s="71">
        <v>20</v>
      </c>
      <c r="H67" s="71"/>
      <c r="I67" s="71"/>
      <c r="J67" s="71"/>
      <c r="K67" s="71"/>
      <c r="T67" s="61"/>
      <c r="U67" s="61"/>
    </row>
    <row r="68" spans="1:21" ht="14.25">
      <c r="A68" s="94">
        <f t="shared" si="0"/>
        <v>6580619</v>
      </c>
      <c r="B68" s="95">
        <f t="shared" si="0"/>
        <v>41088</v>
      </c>
      <c r="C68" s="91" t="s">
        <v>165</v>
      </c>
      <c r="D68" s="93" t="s">
        <v>53</v>
      </c>
      <c r="E68" s="93" t="s">
        <v>37</v>
      </c>
      <c r="F68" s="93" t="s">
        <v>163</v>
      </c>
      <c r="G68" s="71">
        <v>10</v>
      </c>
      <c r="H68" s="71"/>
      <c r="I68" s="71"/>
      <c r="J68" s="71"/>
      <c r="K68" s="71"/>
      <c r="T68" s="61"/>
      <c r="U68" s="61"/>
    </row>
    <row r="69" spans="1:21" ht="14.25">
      <c r="A69" s="94">
        <f t="shared" si="0"/>
        <v>6580619</v>
      </c>
      <c r="B69" s="95">
        <f t="shared" si="0"/>
        <v>41088</v>
      </c>
      <c r="C69" s="91" t="s">
        <v>166</v>
      </c>
      <c r="D69" s="93" t="s">
        <v>64</v>
      </c>
      <c r="E69" s="93" t="s">
        <v>37</v>
      </c>
      <c r="F69" s="93" t="s">
        <v>163</v>
      </c>
      <c r="G69" s="71">
        <v>10</v>
      </c>
      <c r="H69" s="71"/>
      <c r="I69" s="71"/>
      <c r="J69" s="71"/>
      <c r="K69" s="71"/>
      <c r="T69" s="61"/>
      <c r="U69" s="61"/>
    </row>
    <row r="70" spans="1:21" ht="14.25">
      <c r="A70" s="94">
        <f t="shared" si="0"/>
        <v>6580619</v>
      </c>
      <c r="B70" s="95">
        <f t="shared" si="0"/>
        <v>41088</v>
      </c>
      <c r="C70" s="91" t="s">
        <v>167</v>
      </c>
      <c r="D70" s="93" t="s">
        <v>43</v>
      </c>
      <c r="E70" s="93" t="s">
        <v>37</v>
      </c>
      <c r="F70" s="93" t="s">
        <v>168</v>
      </c>
      <c r="G70" s="71">
        <v>15</v>
      </c>
      <c r="H70" s="71">
        <v>3</v>
      </c>
      <c r="I70" s="71"/>
      <c r="J70" s="71"/>
      <c r="K70" s="71"/>
      <c r="T70" s="61"/>
      <c r="U70" s="61"/>
    </row>
    <row r="71" spans="1:21" ht="14.25">
      <c r="A71" s="94">
        <f t="shared" si="0"/>
        <v>6580619</v>
      </c>
      <c r="B71" s="95">
        <f t="shared" si="0"/>
        <v>41088</v>
      </c>
      <c r="C71" s="91" t="s">
        <v>169</v>
      </c>
      <c r="D71" s="93" t="s">
        <v>43</v>
      </c>
      <c r="E71" s="93" t="s">
        <v>12</v>
      </c>
      <c r="F71" s="93" t="s">
        <v>168</v>
      </c>
      <c r="G71" s="71">
        <v>5</v>
      </c>
      <c r="H71" s="71"/>
      <c r="I71" s="71"/>
      <c r="J71" s="71"/>
      <c r="K71" s="71"/>
      <c r="T71" s="61"/>
      <c r="U71" s="61"/>
    </row>
    <row r="72" spans="1:21" ht="14.25">
      <c r="A72" s="94">
        <f t="shared" si="0"/>
        <v>6580619</v>
      </c>
      <c r="B72" s="95">
        <f t="shared" si="0"/>
        <v>41088</v>
      </c>
      <c r="C72" s="91" t="s">
        <v>170</v>
      </c>
      <c r="D72" s="93" t="s">
        <v>43</v>
      </c>
      <c r="E72" s="93" t="s">
        <v>20</v>
      </c>
      <c r="F72" s="93" t="s">
        <v>168</v>
      </c>
      <c r="G72" s="71">
        <v>10</v>
      </c>
      <c r="H72" s="71"/>
      <c r="I72" s="71"/>
      <c r="J72" s="71"/>
      <c r="K72" s="71"/>
      <c r="T72" s="61"/>
      <c r="U72" s="61"/>
    </row>
    <row r="73" spans="1:21" ht="14.25">
      <c r="A73" s="94">
        <f t="shared" si="0"/>
        <v>6580619</v>
      </c>
      <c r="B73" s="95">
        <f t="shared" si="0"/>
        <v>41088</v>
      </c>
      <c r="C73" s="91" t="s">
        <v>171</v>
      </c>
      <c r="D73" s="93" t="s">
        <v>43</v>
      </c>
      <c r="E73" s="93" t="s">
        <v>37</v>
      </c>
      <c r="F73" s="93" t="s">
        <v>168</v>
      </c>
      <c r="G73" s="71">
        <v>10</v>
      </c>
      <c r="H73" s="71">
        <v>3</v>
      </c>
      <c r="I73" s="71"/>
      <c r="J73" s="71"/>
      <c r="K73" s="71"/>
      <c r="T73" s="61"/>
      <c r="U73" s="61"/>
    </row>
    <row r="74" spans="1:21" ht="14.25">
      <c r="A74" s="94">
        <f t="shared" si="0"/>
        <v>6580619</v>
      </c>
      <c r="B74" s="95">
        <f t="shared" si="0"/>
        <v>41088</v>
      </c>
      <c r="C74" s="91" t="s">
        <v>172</v>
      </c>
      <c r="D74" s="93" t="s">
        <v>43</v>
      </c>
      <c r="E74" s="93" t="s">
        <v>37</v>
      </c>
      <c r="F74" s="93" t="s">
        <v>173</v>
      </c>
      <c r="G74" s="71">
        <v>20</v>
      </c>
      <c r="H74" s="71"/>
      <c r="I74" s="71"/>
      <c r="J74" s="71"/>
      <c r="K74" s="71"/>
      <c r="T74" s="61"/>
      <c r="U74" s="61"/>
    </row>
    <row r="75" spans="1:21" ht="14.25">
      <c r="A75" s="94">
        <f t="shared" si="0"/>
        <v>6580619</v>
      </c>
      <c r="B75" s="95">
        <f t="shared" si="0"/>
        <v>41088</v>
      </c>
      <c r="C75" s="91" t="s">
        <v>174</v>
      </c>
      <c r="D75" s="93" t="s">
        <v>43</v>
      </c>
      <c r="E75" s="93" t="s">
        <v>12</v>
      </c>
      <c r="F75" s="93" t="s">
        <v>173</v>
      </c>
      <c r="G75" s="71">
        <v>15</v>
      </c>
      <c r="H75" s="71"/>
      <c r="I75" s="71"/>
      <c r="J75" s="71"/>
      <c r="K75" s="71"/>
      <c r="T75" s="61"/>
      <c r="U75" s="61"/>
    </row>
    <row r="76" spans="1:21" ht="14.25">
      <c r="A76" s="94">
        <f t="shared" si="0"/>
        <v>6580619</v>
      </c>
      <c r="B76" s="95">
        <f t="shared" si="0"/>
        <v>41088</v>
      </c>
      <c r="C76" s="91" t="s">
        <v>175</v>
      </c>
      <c r="D76" s="93" t="s">
        <v>43</v>
      </c>
      <c r="E76" s="93" t="s">
        <v>20</v>
      </c>
      <c r="F76" s="93" t="s">
        <v>173</v>
      </c>
      <c r="G76" s="71">
        <v>15</v>
      </c>
      <c r="H76" s="71"/>
      <c r="I76" s="71"/>
      <c r="J76" s="71"/>
      <c r="K76" s="71"/>
      <c r="T76" s="61"/>
      <c r="U76" s="61"/>
    </row>
    <row r="77" spans="1:21" ht="14.25">
      <c r="A77" s="94">
        <f t="shared" si="0"/>
        <v>6580619</v>
      </c>
      <c r="B77" s="95">
        <f t="shared" si="0"/>
        <v>41088</v>
      </c>
      <c r="C77" s="91" t="s">
        <v>176</v>
      </c>
      <c r="D77" s="93" t="s">
        <v>43</v>
      </c>
      <c r="E77" s="93" t="s">
        <v>37</v>
      </c>
      <c r="F77" s="93" t="s">
        <v>173</v>
      </c>
      <c r="G77" s="71">
        <v>5</v>
      </c>
      <c r="H77" s="71">
        <v>2</v>
      </c>
      <c r="I77" s="71"/>
      <c r="J77" s="71"/>
      <c r="K77" s="71"/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3" t="s">
        <v>177</v>
      </c>
      <c r="B79" s="105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178</v>
      </c>
      <c r="B82" s="14" t="s">
        <v>179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180</v>
      </c>
      <c r="B83" s="10" t="s">
        <v>181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139</v>
      </c>
      <c r="B84" s="23" t="s">
        <v>182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119</v>
      </c>
      <c r="D86" s="30" t="s">
        <v>88</v>
      </c>
      <c r="E86" s="116" t="s">
        <v>183</v>
      </c>
      <c r="F86" s="116"/>
      <c r="G86" s="116"/>
      <c r="H86" s="117" t="s">
        <v>184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61"/>
      <c r="U86" s="61"/>
    </row>
    <row r="87" spans="1:21" ht="12.75">
      <c r="A87" s="32" t="s">
        <v>32</v>
      </c>
      <c r="B87" s="32" t="s">
        <v>112</v>
      </c>
      <c r="C87" s="32" t="s">
        <v>178</v>
      </c>
      <c r="D87" s="98" t="s">
        <v>180</v>
      </c>
      <c r="E87" s="32" t="s">
        <v>185</v>
      </c>
      <c r="F87" s="32" t="s">
        <v>186</v>
      </c>
      <c r="G87" s="32" t="s">
        <v>187</v>
      </c>
      <c r="H87" s="99" t="s">
        <v>188</v>
      </c>
      <c r="I87" s="32" t="s">
        <v>189</v>
      </c>
      <c r="J87" s="32" t="s">
        <v>190</v>
      </c>
      <c r="K87" s="32" t="s">
        <v>191</v>
      </c>
      <c r="L87" s="32" t="s">
        <v>192</v>
      </c>
      <c r="M87" s="32" t="s">
        <v>193</v>
      </c>
      <c r="N87" s="32" t="s">
        <v>194</v>
      </c>
      <c r="O87" s="32" t="s">
        <v>195</v>
      </c>
      <c r="P87" s="32" t="s">
        <v>196</v>
      </c>
      <c r="Q87" s="32" t="s">
        <v>197</v>
      </c>
      <c r="R87" s="32" t="s">
        <v>198</v>
      </c>
      <c r="S87" s="32" t="s">
        <v>199</v>
      </c>
      <c r="T87" s="61"/>
      <c r="U87" s="61"/>
    </row>
    <row r="88" spans="1:21" ht="14.25">
      <c r="A88" s="66">
        <f>A66</f>
        <v>6580619</v>
      </c>
      <c r="B88" s="100">
        <f>B66</f>
        <v>41088</v>
      </c>
      <c r="C88" s="71" t="s">
        <v>200</v>
      </c>
      <c r="D88" s="71">
        <v>286</v>
      </c>
      <c r="E88" s="71"/>
      <c r="F88" s="71">
        <v>1</v>
      </c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6580619</v>
      </c>
      <c r="B89" s="95">
        <f t="shared" si="1"/>
        <v>41088</v>
      </c>
      <c r="C89" s="71" t="s">
        <v>201</v>
      </c>
      <c r="D89" s="71">
        <v>287</v>
      </c>
      <c r="E89" s="71">
        <v>1</v>
      </c>
      <c r="F89" s="71">
        <v>3</v>
      </c>
      <c r="G89" s="71">
        <v>6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6580619</v>
      </c>
      <c r="B90" s="95">
        <f t="shared" si="1"/>
        <v>41088</v>
      </c>
      <c r="C90" s="71" t="s">
        <v>202</v>
      </c>
      <c r="D90" s="71">
        <v>212</v>
      </c>
      <c r="E90" s="71"/>
      <c r="F90" s="71"/>
      <c r="G90" s="71">
        <v>1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6580619</v>
      </c>
      <c r="B91" s="95">
        <f t="shared" si="1"/>
        <v>41088</v>
      </c>
      <c r="C91" s="71" t="s">
        <v>203</v>
      </c>
      <c r="D91" s="71">
        <v>3163</v>
      </c>
      <c r="E91" s="71">
        <v>3</v>
      </c>
      <c r="F91" s="71">
        <v>1</v>
      </c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6580619</v>
      </c>
      <c r="B92" s="95">
        <f t="shared" si="1"/>
        <v>41088</v>
      </c>
      <c r="C92" s="71" t="s">
        <v>204</v>
      </c>
      <c r="D92" s="71">
        <v>245</v>
      </c>
      <c r="E92" s="71"/>
      <c r="F92" s="71">
        <v>2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6580619</v>
      </c>
      <c r="B93" s="95">
        <f t="shared" si="1"/>
        <v>41088</v>
      </c>
      <c r="C93" s="71" t="s">
        <v>205</v>
      </c>
      <c r="D93" s="71">
        <v>364</v>
      </c>
      <c r="E93" s="71">
        <v>9</v>
      </c>
      <c r="F93" s="71">
        <v>26</v>
      </c>
      <c r="G93" s="71">
        <v>32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6580619</v>
      </c>
      <c r="B94" s="95">
        <f t="shared" si="1"/>
        <v>41088</v>
      </c>
      <c r="C94" s="71" t="s">
        <v>206</v>
      </c>
      <c r="D94" s="71">
        <v>735</v>
      </c>
      <c r="E94" s="71">
        <v>1</v>
      </c>
      <c r="F94" s="71">
        <v>1</v>
      </c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6580619</v>
      </c>
      <c r="B95" s="95">
        <f t="shared" si="1"/>
        <v>41088</v>
      </c>
      <c r="C95" s="71" t="s">
        <v>207</v>
      </c>
      <c r="D95" s="71">
        <v>743</v>
      </c>
      <c r="E95" s="71"/>
      <c r="F95" s="71">
        <v>5</v>
      </c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6580619</v>
      </c>
      <c r="B96" s="95">
        <f t="shared" si="1"/>
        <v>41088</v>
      </c>
      <c r="C96" s="71" t="s">
        <v>208</v>
      </c>
      <c r="D96" s="71">
        <v>618</v>
      </c>
      <c r="E96" s="71"/>
      <c r="F96" s="71">
        <v>17</v>
      </c>
      <c r="G96" s="71">
        <v>25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6580619</v>
      </c>
      <c r="B97" s="95">
        <f t="shared" si="1"/>
        <v>41088</v>
      </c>
      <c r="C97" s="71" t="s">
        <v>209</v>
      </c>
      <c r="D97" s="71">
        <v>623</v>
      </c>
      <c r="E97" s="71"/>
      <c r="F97" s="71"/>
      <c r="G97" s="71">
        <v>1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6580619</v>
      </c>
      <c r="B98" s="95">
        <f t="shared" si="1"/>
        <v>41088</v>
      </c>
      <c r="C98" s="71" t="s">
        <v>210</v>
      </c>
      <c r="D98" s="71">
        <v>622</v>
      </c>
      <c r="E98" s="71">
        <v>2</v>
      </c>
      <c r="F98" s="71">
        <v>3</v>
      </c>
      <c r="G98" s="71">
        <v>9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6580619</v>
      </c>
      <c r="B99" s="95">
        <f t="shared" si="1"/>
        <v>41088</v>
      </c>
      <c r="C99" s="71" t="s">
        <v>211</v>
      </c>
      <c r="D99" s="71">
        <v>807</v>
      </c>
      <c r="E99" s="71">
        <v>124</v>
      </c>
      <c r="F99" s="71">
        <v>30</v>
      </c>
      <c r="G99" s="71">
        <v>3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6580619</v>
      </c>
      <c r="B100" s="95">
        <f t="shared" si="1"/>
        <v>41088</v>
      </c>
      <c r="C100" s="71" t="s">
        <v>212</v>
      </c>
      <c r="D100" s="71">
        <v>704</v>
      </c>
      <c r="E100" s="71">
        <v>2</v>
      </c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6580619</v>
      </c>
      <c r="B101" s="95">
        <f t="shared" si="1"/>
        <v>41088</v>
      </c>
      <c r="C101" s="71" t="s">
        <v>213</v>
      </c>
      <c r="D101" s="71">
        <v>880</v>
      </c>
      <c r="E101" s="71"/>
      <c r="F101" s="71">
        <v>2</v>
      </c>
      <c r="G101" s="71">
        <v>2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6580619</v>
      </c>
      <c r="B102" s="95">
        <f t="shared" si="1"/>
        <v>41088</v>
      </c>
      <c r="C102" s="71" t="s">
        <v>214</v>
      </c>
      <c r="D102" s="71">
        <v>892</v>
      </c>
      <c r="E102" s="71">
        <v>372</v>
      </c>
      <c r="F102" s="71">
        <v>185</v>
      </c>
      <c r="G102" s="71">
        <v>92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6580619</v>
      </c>
      <c r="B103" s="95">
        <f t="shared" si="1"/>
        <v>41088</v>
      </c>
      <c r="C103" s="71" t="s">
        <v>215</v>
      </c>
      <c r="D103" s="71">
        <v>3170</v>
      </c>
      <c r="E103" s="71" t="s">
        <v>216</v>
      </c>
      <c r="F103" s="71" t="s">
        <v>216</v>
      </c>
      <c r="G103" s="71" t="s">
        <v>216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6580619</v>
      </c>
      <c r="B104" s="95">
        <f t="shared" si="1"/>
        <v>41088</v>
      </c>
      <c r="C104" s="71" t="s">
        <v>217</v>
      </c>
      <c r="D104" s="71">
        <v>906</v>
      </c>
      <c r="E104" s="71" t="s">
        <v>216</v>
      </c>
      <c r="F104" s="71"/>
      <c r="G104" s="71" t="s">
        <v>216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6580619</v>
      </c>
      <c r="B105" s="95">
        <f t="shared" si="1"/>
        <v>41088</v>
      </c>
      <c r="C105" s="71" t="s">
        <v>218</v>
      </c>
      <c r="D105" s="71">
        <v>1044</v>
      </c>
      <c r="E105" s="71">
        <v>56</v>
      </c>
      <c r="F105" s="71">
        <v>12</v>
      </c>
      <c r="G105" s="71">
        <v>37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6580619</v>
      </c>
      <c r="B106" s="95">
        <f t="shared" si="1"/>
        <v>41088</v>
      </c>
      <c r="C106" s="71" t="s">
        <v>219</v>
      </c>
      <c r="D106" s="71">
        <v>1043</v>
      </c>
      <c r="E106" s="71">
        <v>84</v>
      </c>
      <c r="F106" s="71">
        <v>3</v>
      </c>
      <c r="G106" s="71">
        <v>16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6580619</v>
      </c>
      <c r="B107" s="95">
        <f t="shared" si="1"/>
        <v>41088</v>
      </c>
      <c r="C107" s="71" t="s">
        <v>220</v>
      </c>
      <c r="D107" s="71">
        <v>1028</v>
      </c>
      <c r="E107" s="71"/>
      <c r="F107" s="71">
        <v>14</v>
      </c>
      <c r="G107" s="71">
        <v>19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6580619</v>
      </c>
      <c r="B108" s="95">
        <f t="shared" si="1"/>
        <v>41088</v>
      </c>
      <c r="C108" s="71" t="s">
        <v>221</v>
      </c>
      <c r="D108" s="71">
        <v>1033</v>
      </c>
      <c r="E108" s="71">
        <v>1</v>
      </c>
      <c r="F108" s="71">
        <v>7</v>
      </c>
      <c r="G108" s="71">
        <v>8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6580619</v>
      </c>
      <c r="B109" s="95">
        <f t="shared" si="2"/>
        <v>41088</v>
      </c>
      <c r="C109" s="71" t="s">
        <v>222</v>
      </c>
      <c r="D109" s="71">
        <v>1009</v>
      </c>
      <c r="E109" s="71">
        <v>42</v>
      </c>
      <c r="F109" s="71">
        <v>15</v>
      </c>
      <c r="G109" s="71">
        <v>12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6580619</v>
      </c>
      <c r="B110" s="95">
        <f t="shared" si="2"/>
        <v>41088</v>
      </c>
      <c r="C110" s="71" t="s">
        <v>223</v>
      </c>
      <c r="D110" s="71">
        <v>928</v>
      </c>
      <c r="E110" s="71">
        <v>3</v>
      </c>
      <c r="F110" s="71">
        <v>5</v>
      </c>
      <c r="G110" s="71">
        <v>7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6580619</v>
      </c>
      <c r="B111" s="95">
        <f t="shared" si="2"/>
        <v>41088</v>
      </c>
      <c r="C111" s="71" t="s">
        <v>224</v>
      </c>
      <c r="D111" s="71">
        <v>908</v>
      </c>
      <c r="E111" s="71">
        <v>10</v>
      </c>
      <c r="F111" s="71">
        <v>13</v>
      </c>
      <c r="G111" s="71">
        <v>4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6580619</v>
      </c>
      <c r="B112" s="95">
        <f t="shared" si="2"/>
        <v>41088</v>
      </c>
      <c r="C112" s="71" t="s">
        <v>225</v>
      </c>
      <c r="D112" s="71">
        <v>933</v>
      </c>
      <c r="E112" s="71">
        <v>218</v>
      </c>
      <c r="F112" s="71"/>
      <c r="G112" s="71">
        <v>15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6580619</v>
      </c>
      <c r="B113" s="95">
        <f t="shared" si="2"/>
        <v>41088</v>
      </c>
      <c r="C113" s="71" t="s">
        <v>226</v>
      </c>
      <c r="D113" s="71">
        <v>1071</v>
      </c>
      <c r="E113" s="71"/>
      <c r="F113" s="71"/>
      <c r="G113" s="71">
        <v>1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6580619</v>
      </c>
      <c r="B114" s="95">
        <f t="shared" si="2"/>
        <v>41088</v>
      </c>
      <c r="C114" s="71" t="s">
        <v>227</v>
      </c>
      <c r="D114" s="71">
        <v>3166</v>
      </c>
      <c r="E114" s="71"/>
      <c r="F114" s="71"/>
      <c r="G114" s="71" t="s">
        <v>216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6580619</v>
      </c>
      <c r="B115" s="95">
        <f t="shared" si="2"/>
        <v>41088</v>
      </c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6580619</v>
      </c>
      <c r="B116" s="95">
        <f t="shared" si="2"/>
        <v>41088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6580619</v>
      </c>
      <c r="B117" s="95">
        <f t="shared" si="2"/>
        <v>41088</v>
      </c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6580619</v>
      </c>
      <c r="B118" s="95">
        <f t="shared" si="2"/>
        <v>41088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6580619</v>
      </c>
      <c r="B119" s="95">
        <f t="shared" si="2"/>
        <v>41088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6580619</v>
      </c>
      <c r="B120" s="95">
        <f t="shared" si="2"/>
        <v>41088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6580619</v>
      </c>
      <c r="B121" s="95">
        <f t="shared" si="2"/>
        <v>41088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6580619</v>
      </c>
      <c r="B122" s="95">
        <f t="shared" si="2"/>
        <v>41088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6580619</v>
      </c>
      <c r="B123" s="95">
        <f t="shared" si="2"/>
        <v>41088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6580619</v>
      </c>
      <c r="B124" s="95">
        <f t="shared" si="2"/>
        <v>41088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6580619</v>
      </c>
      <c r="B125" s="95">
        <f t="shared" si="2"/>
        <v>41088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6580619</v>
      </c>
      <c r="B126" s="95">
        <f t="shared" si="2"/>
        <v>41088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6580619</v>
      </c>
      <c r="B127" s="95">
        <f t="shared" si="2"/>
        <v>41088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6580619</v>
      </c>
      <c r="B128" s="95">
        <f t="shared" si="2"/>
        <v>41088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6580619</v>
      </c>
      <c r="B129" s="95">
        <f t="shared" si="3"/>
        <v>41088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6580619</v>
      </c>
      <c r="B130" s="95">
        <f t="shared" si="3"/>
        <v>41088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6580619</v>
      </c>
      <c r="B131" s="95">
        <f t="shared" si="3"/>
        <v>41088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6580619</v>
      </c>
      <c r="B132" s="95">
        <f t="shared" si="3"/>
        <v>41088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6580619</v>
      </c>
      <c r="B133" s="95">
        <f t="shared" si="3"/>
        <v>41088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6580619</v>
      </c>
      <c r="B134" s="95">
        <f t="shared" si="3"/>
        <v>41088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6580619</v>
      </c>
      <c r="B135" s="95">
        <f t="shared" si="3"/>
        <v>41088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6580619</v>
      </c>
      <c r="B136" s="95">
        <f t="shared" si="3"/>
        <v>41088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6580619</v>
      </c>
      <c r="B137" s="95">
        <f t="shared" si="3"/>
        <v>41088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6580619</v>
      </c>
      <c r="B138" s="95">
        <f t="shared" si="3"/>
        <v>41088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6580619</v>
      </c>
      <c r="B139" s="95">
        <f t="shared" si="3"/>
        <v>41088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6580619</v>
      </c>
      <c r="B140" s="95">
        <f t="shared" si="3"/>
        <v>41088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6580619</v>
      </c>
      <c r="B141" s="95">
        <f t="shared" si="3"/>
        <v>41088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6580619</v>
      </c>
      <c r="B142" s="95">
        <f t="shared" si="3"/>
        <v>41088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6580619</v>
      </c>
      <c r="B143" s="95">
        <f t="shared" si="3"/>
        <v>41088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6580619</v>
      </c>
      <c r="B144" s="95">
        <f t="shared" si="3"/>
        <v>41088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6580619</v>
      </c>
      <c r="B145" s="95">
        <f t="shared" si="3"/>
        <v>41088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6580619</v>
      </c>
      <c r="B146" s="95">
        <f t="shared" si="3"/>
        <v>41088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6580619</v>
      </c>
      <c r="B147" s="95">
        <f t="shared" si="3"/>
        <v>41088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6580619</v>
      </c>
      <c r="B148" s="95">
        <f t="shared" si="3"/>
        <v>41088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6580619</v>
      </c>
      <c r="B149" s="95">
        <f t="shared" si="4"/>
        <v>41088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6580619</v>
      </c>
      <c r="B150" s="95">
        <f t="shared" si="4"/>
        <v>41088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6580619</v>
      </c>
      <c r="B151" s="95">
        <f t="shared" si="4"/>
        <v>41088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6580619</v>
      </c>
      <c r="B152" s="95">
        <f t="shared" si="4"/>
        <v>41088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6580619</v>
      </c>
      <c r="B153" s="95">
        <f t="shared" si="4"/>
        <v>41088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6580619</v>
      </c>
      <c r="B154" s="95">
        <f t="shared" si="4"/>
        <v>41088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6580619</v>
      </c>
      <c r="B155" s="95">
        <f t="shared" si="4"/>
        <v>41088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6580619</v>
      </c>
      <c r="B156" s="95">
        <f t="shared" si="4"/>
        <v>41088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6580619</v>
      </c>
      <c r="B157" s="95">
        <f t="shared" si="4"/>
        <v>41088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6580619</v>
      </c>
      <c r="B158" s="95">
        <f t="shared" si="4"/>
        <v>41088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6580619</v>
      </c>
      <c r="B159" s="95">
        <f t="shared" si="4"/>
        <v>41088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6580619</v>
      </c>
      <c r="B160" s="95">
        <f t="shared" si="4"/>
        <v>41088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6580619</v>
      </c>
      <c r="B161" s="95">
        <f t="shared" si="4"/>
        <v>41088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6580619</v>
      </c>
      <c r="B162" s="95">
        <f t="shared" si="4"/>
        <v>41088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6580619</v>
      </c>
      <c r="B163" s="95">
        <f t="shared" si="4"/>
        <v>41088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6580619</v>
      </c>
      <c r="B164" s="95">
        <f t="shared" si="4"/>
        <v>41088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6580619</v>
      </c>
      <c r="B165" s="95">
        <f t="shared" si="4"/>
        <v>41088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6580619</v>
      </c>
      <c r="B166" s="95">
        <f t="shared" si="4"/>
        <v>41088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6580619</v>
      </c>
      <c r="B167" s="95">
        <f t="shared" si="4"/>
        <v>41088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6580619</v>
      </c>
      <c r="B168" s="95">
        <f t="shared" si="4"/>
        <v>41088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6580619</v>
      </c>
      <c r="B169" s="95">
        <f t="shared" si="5"/>
        <v>41088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6580619</v>
      </c>
      <c r="B170" s="95">
        <f t="shared" si="5"/>
        <v>41088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6580619</v>
      </c>
      <c r="B171" s="95">
        <f t="shared" si="5"/>
        <v>41088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6580619</v>
      </c>
      <c r="B172" s="95">
        <f t="shared" si="5"/>
        <v>41088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6580619</v>
      </c>
      <c r="B173" s="95">
        <f t="shared" si="5"/>
        <v>41088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6580619</v>
      </c>
      <c r="B174" s="95">
        <f t="shared" si="5"/>
        <v>41088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6580619</v>
      </c>
      <c r="B175" s="95">
        <f t="shared" si="5"/>
        <v>41088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6580619</v>
      </c>
      <c r="B176" s="95">
        <f t="shared" si="5"/>
        <v>41088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6580619</v>
      </c>
      <c r="B177" s="95">
        <f t="shared" si="5"/>
        <v>41088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6580619</v>
      </c>
      <c r="B178" s="95">
        <f t="shared" si="5"/>
        <v>41088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6580619</v>
      </c>
      <c r="B179" s="95">
        <f t="shared" si="5"/>
        <v>41088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6580619</v>
      </c>
      <c r="B180" s="95">
        <f t="shared" si="5"/>
        <v>41088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6580619</v>
      </c>
      <c r="B181" s="95">
        <f t="shared" si="5"/>
        <v>41088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6580619</v>
      </c>
      <c r="B182" s="95">
        <f t="shared" si="5"/>
        <v>41088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6580619</v>
      </c>
      <c r="B183" s="95">
        <f t="shared" si="5"/>
        <v>41088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6580619</v>
      </c>
      <c r="B184" s="95">
        <f t="shared" si="5"/>
        <v>41088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6580619</v>
      </c>
      <c r="B185" s="95">
        <f t="shared" si="5"/>
        <v>41088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6580619</v>
      </c>
      <c r="B186" s="95">
        <f t="shared" si="5"/>
        <v>41088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6580619</v>
      </c>
      <c r="B187" s="95">
        <f t="shared" si="5"/>
        <v>41088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6580619</v>
      </c>
      <c r="B188" s="95">
        <f t="shared" si="5"/>
        <v>41088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6580619</v>
      </c>
      <c r="B189" s="95">
        <f t="shared" si="6"/>
        <v>41088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6580619</v>
      </c>
      <c r="B190" s="95">
        <f t="shared" si="6"/>
        <v>41088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6580619</v>
      </c>
      <c r="B191" s="95">
        <f t="shared" si="6"/>
        <v>41088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6580619</v>
      </c>
      <c r="B192" s="95">
        <f t="shared" si="6"/>
        <v>41088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6580619</v>
      </c>
      <c r="B193" s="95">
        <f t="shared" si="6"/>
        <v>41088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6580619</v>
      </c>
      <c r="B194" s="95">
        <f t="shared" si="6"/>
        <v>41088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6580619</v>
      </c>
      <c r="B195" s="95">
        <f t="shared" si="6"/>
        <v>41088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6580619</v>
      </c>
      <c r="B196" s="95">
        <f t="shared" si="6"/>
        <v>41088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6580619</v>
      </c>
      <c r="B197" s="95">
        <f t="shared" si="6"/>
        <v>41088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6580619</v>
      </c>
      <c r="B198" s="95">
        <f t="shared" si="6"/>
        <v>41088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6580619</v>
      </c>
      <c r="B199" s="95">
        <f t="shared" si="6"/>
        <v>41088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6580619</v>
      </c>
      <c r="B200" s="95">
        <f t="shared" si="6"/>
        <v>41088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6580619</v>
      </c>
      <c r="B201" s="95">
        <f t="shared" si="6"/>
        <v>41088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6580619</v>
      </c>
      <c r="B202" s="95">
        <f t="shared" si="6"/>
        <v>41088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6580619</v>
      </c>
      <c r="B203" s="95">
        <f t="shared" si="6"/>
        <v>41088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6580619</v>
      </c>
      <c r="B204" s="95">
        <f t="shared" si="6"/>
        <v>41088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6580619</v>
      </c>
      <c r="B205" s="95">
        <f t="shared" si="6"/>
        <v>41088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6580619</v>
      </c>
      <c r="B206" s="95">
        <f t="shared" si="6"/>
        <v>41088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6580619</v>
      </c>
      <c r="B207" s="95">
        <f t="shared" si="6"/>
        <v>41088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6580619</v>
      </c>
      <c r="B208" s="95">
        <f t="shared" si="6"/>
        <v>41088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6580619</v>
      </c>
      <c r="B209" s="95">
        <f t="shared" si="7"/>
        <v>41088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6580619</v>
      </c>
      <c r="B210" s="95">
        <f t="shared" si="7"/>
        <v>41088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6580619</v>
      </c>
      <c r="B211" s="95">
        <f t="shared" si="7"/>
        <v>41088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6580619</v>
      </c>
      <c r="B212" s="95">
        <f t="shared" si="7"/>
        <v>41088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6580619</v>
      </c>
      <c r="B213" s="95">
        <f t="shared" si="7"/>
        <v>41088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6580619</v>
      </c>
      <c r="B214" s="95">
        <f t="shared" si="7"/>
        <v>41088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6580619</v>
      </c>
      <c r="B215" s="95">
        <f t="shared" si="7"/>
        <v>41088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6580619</v>
      </c>
      <c r="B216" s="95">
        <f t="shared" si="7"/>
        <v>41088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6580619</v>
      </c>
      <c r="B217" s="95">
        <f t="shared" si="7"/>
        <v>41088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6580619</v>
      </c>
      <c r="B218" s="95">
        <f t="shared" si="7"/>
        <v>41088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6580619</v>
      </c>
      <c r="B219" s="95">
        <f t="shared" si="7"/>
        <v>41088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6580619</v>
      </c>
      <c r="B220" s="95">
        <f t="shared" si="7"/>
        <v>41088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6580619</v>
      </c>
      <c r="B221" s="95">
        <f t="shared" si="7"/>
        <v>41088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6580619</v>
      </c>
      <c r="B222" s="95">
        <f t="shared" si="7"/>
        <v>41088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6580619</v>
      </c>
      <c r="B223" s="95">
        <f t="shared" si="7"/>
        <v>41088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6580619</v>
      </c>
      <c r="B224" s="95">
        <f t="shared" si="7"/>
        <v>41088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6580619</v>
      </c>
      <c r="B225" s="95">
        <f t="shared" si="7"/>
        <v>41088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6580619</v>
      </c>
      <c r="B226" s="95">
        <f t="shared" si="7"/>
        <v>41088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6580619</v>
      </c>
      <c r="B227" s="95">
        <f t="shared" si="7"/>
        <v>41088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6580619</v>
      </c>
      <c r="B228" s="95">
        <f t="shared" si="7"/>
        <v>41088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6580619</v>
      </c>
      <c r="B229" s="95">
        <f t="shared" si="8"/>
        <v>41088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6580619</v>
      </c>
      <c r="B230" s="95">
        <f t="shared" si="8"/>
        <v>41088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6580619</v>
      </c>
      <c r="B231" s="95">
        <f t="shared" si="8"/>
        <v>41088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6580619</v>
      </c>
      <c r="B232" s="95">
        <f t="shared" si="8"/>
        <v>41088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6580619</v>
      </c>
      <c r="B233" s="95">
        <f t="shared" si="8"/>
        <v>41088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6580619</v>
      </c>
      <c r="B234" s="95">
        <f t="shared" si="8"/>
        <v>41088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6580619</v>
      </c>
      <c r="B235" s="95">
        <f t="shared" si="8"/>
        <v>41088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6580619</v>
      </c>
      <c r="B236" s="95">
        <f t="shared" si="8"/>
        <v>41088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6580619</v>
      </c>
      <c r="B237" s="95">
        <f t="shared" si="8"/>
        <v>41088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6580619</v>
      </c>
      <c r="B238" s="95">
        <f t="shared" si="8"/>
        <v>41088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6580619</v>
      </c>
      <c r="B239" s="95">
        <f t="shared" si="8"/>
        <v>41088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6580619</v>
      </c>
      <c r="B240" s="95">
        <f t="shared" si="8"/>
        <v>41088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6580619</v>
      </c>
      <c r="B241" s="95">
        <f t="shared" si="8"/>
        <v>41088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6580619</v>
      </c>
      <c r="B242" s="95">
        <f t="shared" si="8"/>
        <v>41088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6580619</v>
      </c>
      <c r="B243" s="95">
        <f t="shared" si="8"/>
        <v>41088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workbookViewId="0" topLeftCell="F38">
      <selection activeCell="J70" sqref="J70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242</v>
      </c>
      <c r="B1" s="122"/>
      <c r="C1" s="123"/>
      <c r="D1" s="123"/>
      <c r="E1" s="123"/>
      <c r="F1" s="123"/>
      <c r="G1" s="123"/>
      <c r="H1" s="123"/>
      <c r="I1" s="124" t="s">
        <v>243</v>
      </c>
      <c r="J1" s="121" t="s">
        <v>242</v>
      </c>
      <c r="K1" s="122"/>
      <c r="L1" s="123"/>
      <c r="M1" s="123"/>
      <c r="N1" s="123"/>
      <c r="O1" s="123"/>
      <c r="Q1" s="126"/>
      <c r="R1" s="124" t="s">
        <v>244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6580619</v>
      </c>
      <c r="B6" s="146" t="s">
        <v>98</v>
      </c>
      <c r="C6" s="146" t="s">
        <v>99</v>
      </c>
      <c r="D6" s="147">
        <v>41088</v>
      </c>
      <c r="E6" s="148">
        <v>876281</v>
      </c>
      <c r="F6" s="148">
        <v>6566592</v>
      </c>
      <c r="G6" s="148">
        <v>876205</v>
      </c>
      <c r="H6" s="149">
        <v>6566552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301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301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245</v>
      </c>
      <c r="F10" s="176"/>
      <c r="G10" s="177"/>
      <c r="H10" s="135"/>
      <c r="I10" s="135"/>
      <c r="J10" s="171" t="s">
        <v>246</v>
      </c>
      <c r="K10" s="172" t="s">
        <v>302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247</v>
      </c>
      <c r="C12" s="182">
        <v>3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248</v>
      </c>
      <c r="C13" s="185">
        <v>70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249</v>
      </c>
      <c r="C14" s="185">
        <v>2.772727272727273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250</v>
      </c>
      <c r="C15" s="190">
        <f>C13*C14</f>
        <v>194.0909090909091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251</v>
      </c>
      <c r="C16" s="199">
        <f>+C15*0.05</f>
        <v>9.704545454545455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32" t="s">
        <v>115</v>
      </c>
      <c r="B17" s="72"/>
      <c r="C17" s="72"/>
      <c r="D17" s="73"/>
      <c r="E17" s="72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118"/>
      <c r="B18" s="119"/>
      <c r="C18" s="119"/>
      <c r="D18" s="119"/>
      <c r="E18" s="120"/>
      <c r="F18" s="135"/>
      <c r="G18" s="135"/>
      <c r="H18" s="135"/>
      <c r="I18" s="135"/>
      <c r="J18" s="205" t="s">
        <v>252</v>
      </c>
      <c r="K18" s="206" t="s">
        <v>120</v>
      </c>
      <c r="L18" s="207" t="s">
        <v>138</v>
      </c>
      <c r="M18" s="207" t="s">
        <v>246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28</v>
      </c>
      <c r="L19" s="203" t="s">
        <v>37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36</v>
      </c>
      <c r="L20" s="203" t="s">
        <v>37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53</v>
      </c>
      <c r="L21" s="203" t="s">
        <v>37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64</v>
      </c>
      <c r="L22" s="203" t="s">
        <v>37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303</v>
      </c>
      <c r="D23" s="168"/>
      <c r="E23" s="168"/>
      <c r="F23" s="216"/>
      <c r="J23" s="212" t="s">
        <v>167</v>
      </c>
      <c r="K23" s="203" t="s">
        <v>43</v>
      </c>
      <c r="L23" s="203" t="s">
        <v>37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43</v>
      </c>
      <c r="L24" s="203" t="s">
        <v>12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253</v>
      </c>
      <c r="D25" s="172"/>
      <c r="E25" s="172"/>
      <c r="F25" s="219"/>
      <c r="J25" s="212" t="s">
        <v>170</v>
      </c>
      <c r="K25" s="203" t="s">
        <v>43</v>
      </c>
      <c r="L25" s="203" t="s">
        <v>20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304</v>
      </c>
      <c r="D26" s="172"/>
      <c r="E26" s="172"/>
      <c r="F26" s="219"/>
      <c r="J26" s="212" t="s">
        <v>171</v>
      </c>
      <c r="K26" s="203" t="s">
        <v>43</v>
      </c>
      <c r="L26" s="203" t="s">
        <v>37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305</v>
      </c>
      <c r="D27" s="157"/>
      <c r="E27" s="157"/>
      <c r="F27" s="219"/>
      <c r="J27" s="212" t="s">
        <v>172</v>
      </c>
      <c r="K27" s="203" t="s">
        <v>43</v>
      </c>
      <c r="L27" s="203" t="s">
        <v>37</v>
      </c>
      <c r="M27" s="203" t="s">
        <v>173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306</v>
      </c>
      <c r="D28" s="157"/>
      <c r="E28" s="157"/>
      <c r="F28" s="219"/>
      <c r="J28" s="212" t="s">
        <v>174</v>
      </c>
      <c r="K28" s="203" t="s">
        <v>43</v>
      </c>
      <c r="L28" s="203" t="s">
        <v>12</v>
      </c>
      <c r="M28" s="203" t="s">
        <v>173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307</v>
      </c>
      <c r="D29" s="157"/>
      <c r="E29" s="157"/>
      <c r="F29" s="219"/>
      <c r="J29" s="212" t="s">
        <v>175</v>
      </c>
      <c r="K29" s="203" t="s">
        <v>43</v>
      </c>
      <c r="L29" s="203" t="s">
        <v>20</v>
      </c>
      <c r="M29" s="203" t="s">
        <v>173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308</v>
      </c>
      <c r="D30" s="157"/>
      <c r="E30" s="157"/>
      <c r="F30" s="219"/>
      <c r="J30" s="220" t="s">
        <v>176</v>
      </c>
      <c r="K30" s="221" t="s">
        <v>43</v>
      </c>
      <c r="L30" s="221" t="s">
        <v>37</v>
      </c>
      <c r="M30" s="221" t="s">
        <v>173</v>
      </c>
      <c r="N30" s="222"/>
      <c r="O30" s="222"/>
      <c r="P30" s="222"/>
      <c r="Q30" s="222"/>
      <c r="R30" s="223"/>
    </row>
    <row r="31" spans="1:6" ht="14.25" customHeight="1">
      <c r="A31" s="217" t="s">
        <v>247</v>
      </c>
      <c r="B31" s="218"/>
      <c r="C31" s="157" t="s">
        <v>309</v>
      </c>
      <c r="D31" s="157"/>
      <c r="E31" s="161"/>
      <c r="F31" s="219"/>
    </row>
    <row r="32" spans="1:14" ht="14.25" customHeight="1">
      <c r="A32" s="217" t="s">
        <v>248</v>
      </c>
      <c r="B32" s="218"/>
      <c r="C32" s="157" t="s">
        <v>310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249</v>
      </c>
      <c r="B33" s="224"/>
      <c r="C33" s="157" t="s">
        <v>311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250</v>
      </c>
      <c r="B34" s="224"/>
      <c r="C34" s="157" t="s">
        <v>312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251</v>
      </c>
      <c r="B35" s="224"/>
      <c r="C35" s="172" t="s">
        <v>313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254</v>
      </c>
      <c r="B36" s="224"/>
      <c r="C36" s="172" t="s">
        <v>255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256</v>
      </c>
      <c r="B37" s="234"/>
      <c r="C37" s="193" t="s">
        <v>257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242</v>
      </c>
      <c r="B41" s="122"/>
      <c r="C41" s="123"/>
      <c r="D41" s="123"/>
      <c r="E41" s="123"/>
      <c r="F41" s="123"/>
      <c r="G41" s="124" t="s">
        <v>258</v>
      </c>
      <c r="H41" s="121" t="s">
        <v>242</v>
      </c>
      <c r="I41" s="122"/>
      <c r="J41" s="123"/>
      <c r="K41" s="123"/>
      <c r="L41" s="123"/>
      <c r="M41" s="123"/>
      <c r="Q41" s="124" t="s">
        <v>259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260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261</v>
      </c>
      <c r="B47" s="253"/>
      <c r="C47" s="253"/>
      <c r="D47" s="253"/>
      <c r="E47" s="253"/>
      <c r="F47" s="253"/>
      <c r="G47" s="254"/>
      <c r="H47" s="255" t="s">
        <v>262</v>
      </c>
      <c r="I47" s="256" t="s">
        <v>263</v>
      </c>
      <c r="J47" s="257"/>
      <c r="K47" s="258" t="s">
        <v>264</v>
      </c>
      <c r="L47" s="259"/>
      <c r="M47" s="260" t="s">
        <v>265</v>
      </c>
      <c r="N47" s="259"/>
      <c r="O47" s="260" t="s">
        <v>266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267</v>
      </c>
      <c r="B49" s="271" t="s">
        <v>268</v>
      </c>
      <c r="C49" s="272" t="s">
        <v>121</v>
      </c>
      <c r="D49" s="273" t="s">
        <v>269</v>
      </c>
      <c r="E49" s="274" t="s">
        <v>270</v>
      </c>
      <c r="F49" s="274" t="s">
        <v>271</v>
      </c>
      <c r="G49" s="274" t="s">
        <v>272</v>
      </c>
      <c r="H49" s="275"/>
      <c r="I49" s="276" t="s">
        <v>273</v>
      </c>
      <c r="J49" s="276" t="s">
        <v>274</v>
      </c>
      <c r="K49" s="277" t="s">
        <v>273</v>
      </c>
      <c r="L49" s="278" t="s">
        <v>274</v>
      </c>
      <c r="M49" s="277" t="s">
        <v>273</v>
      </c>
      <c r="N49" s="278" t="s">
        <v>274</v>
      </c>
      <c r="O49" s="277" t="s">
        <v>273</v>
      </c>
      <c r="P49" s="278" t="s">
        <v>274</v>
      </c>
      <c r="Q49" s="279" t="s">
        <v>275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276</v>
      </c>
      <c r="B51" s="288" t="s">
        <v>276</v>
      </c>
      <c r="C51" s="289" t="s">
        <v>11</v>
      </c>
      <c r="D51" s="290">
        <v>11</v>
      </c>
      <c r="E51" s="290"/>
      <c r="F51" s="291"/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277</v>
      </c>
      <c r="B52" s="297" t="s">
        <v>278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279</v>
      </c>
      <c r="B53" s="297" t="s">
        <v>280</v>
      </c>
      <c r="C53" s="298" t="s">
        <v>28</v>
      </c>
      <c r="D53" s="299">
        <v>9</v>
      </c>
      <c r="E53" s="299">
        <v>1</v>
      </c>
      <c r="F53" s="300" t="s">
        <v>125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162</v>
      </c>
      <c r="P53" s="303">
        <v>3</v>
      </c>
      <c r="Q53" s="301">
        <v>1</v>
      </c>
    </row>
    <row r="54" spans="1:17" ht="22.5">
      <c r="A54" s="296" t="s">
        <v>281</v>
      </c>
      <c r="B54" s="297" t="s">
        <v>282</v>
      </c>
      <c r="C54" s="304" t="s">
        <v>36</v>
      </c>
      <c r="D54" s="299">
        <v>8</v>
      </c>
      <c r="E54" s="299">
        <v>3</v>
      </c>
      <c r="F54" s="300" t="s">
        <v>125</v>
      </c>
      <c r="G54" s="301">
        <f t="shared" si="0"/>
      </c>
      <c r="H54" s="293"/>
      <c r="I54" s="301"/>
      <c r="J54" s="301"/>
      <c r="K54" s="302"/>
      <c r="L54" s="303"/>
      <c r="M54" s="302"/>
      <c r="N54" s="303">
        <v>1</v>
      </c>
      <c r="O54" s="302" t="s">
        <v>164</v>
      </c>
      <c r="P54" s="303">
        <v>3</v>
      </c>
      <c r="Q54" s="301">
        <v>1</v>
      </c>
    </row>
    <row r="55" spans="1:17" ht="33.75">
      <c r="A55" s="296" t="s">
        <v>283</v>
      </c>
      <c r="B55" s="297" t="s">
        <v>284</v>
      </c>
      <c r="C55" s="304" t="s">
        <v>43</v>
      </c>
      <c r="D55" s="299">
        <v>7</v>
      </c>
      <c r="E55" s="299">
        <v>92</v>
      </c>
      <c r="F55" s="300" t="s">
        <v>128</v>
      </c>
      <c r="G55" s="301" t="str">
        <f t="shared" si="0"/>
        <v>3</v>
      </c>
      <c r="H55" s="293"/>
      <c r="I55" s="301"/>
      <c r="J55" s="301"/>
      <c r="K55" s="302" t="s">
        <v>285</v>
      </c>
      <c r="L55" s="303">
        <v>1</v>
      </c>
      <c r="M55" s="302" t="s">
        <v>286</v>
      </c>
      <c r="N55" s="303">
        <v>2</v>
      </c>
      <c r="O55" s="302" t="s">
        <v>287</v>
      </c>
      <c r="P55" s="303">
        <v>3</v>
      </c>
      <c r="Q55" s="301">
        <v>8</v>
      </c>
    </row>
    <row r="56" spans="1:17" ht="33.75">
      <c r="A56" s="296" t="s">
        <v>288</v>
      </c>
      <c r="B56" s="297" t="s">
        <v>289</v>
      </c>
      <c r="C56" s="304" t="s">
        <v>48</v>
      </c>
      <c r="D56" s="299">
        <v>6</v>
      </c>
      <c r="E56" s="299"/>
      <c r="F56" s="300"/>
      <c r="G56" s="301">
        <f t="shared" si="0"/>
      </c>
      <c r="H56" s="293"/>
      <c r="I56" s="301"/>
      <c r="J56" s="301"/>
      <c r="K56" s="302"/>
      <c r="L56" s="303"/>
      <c r="M56" s="302"/>
      <c r="N56" s="303"/>
      <c r="O56" s="302"/>
      <c r="P56" s="303"/>
      <c r="Q56" s="301">
        <v>0</v>
      </c>
    </row>
    <row r="57" spans="1:17" ht="22.5">
      <c r="A57" s="296" t="s">
        <v>290</v>
      </c>
      <c r="B57" s="297" t="s">
        <v>291</v>
      </c>
      <c r="C57" s="298" t="s">
        <v>53</v>
      </c>
      <c r="D57" s="299">
        <v>5</v>
      </c>
      <c r="E57" s="299">
        <v>2</v>
      </c>
      <c r="F57" s="300" t="s">
        <v>125</v>
      </c>
      <c r="G57" s="301">
        <f t="shared" si="0"/>
      </c>
      <c r="H57" s="293"/>
      <c r="I57" s="301"/>
      <c r="J57" s="301"/>
      <c r="K57" s="302"/>
      <c r="L57" s="303"/>
      <c r="M57" s="302"/>
      <c r="N57" s="303">
        <v>1</v>
      </c>
      <c r="O57" s="302" t="s">
        <v>165</v>
      </c>
      <c r="P57" s="303">
        <v>3</v>
      </c>
      <c r="Q57" s="301">
        <v>1</v>
      </c>
    </row>
    <row r="58" spans="1:17" ht="22.5">
      <c r="A58" s="296" t="s">
        <v>292</v>
      </c>
      <c r="B58" s="297" t="s">
        <v>293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294</v>
      </c>
      <c r="B59" s="297" t="s">
        <v>295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296</v>
      </c>
      <c r="B60" s="297" t="s">
        <v>297</v>
      </c>
      <c r="C60" s="298" t="s">
        <v>64</v>
      </c>
      <c r="D60" s="299">
        <v>2</v>
      </c>
      <c r="E60" s="299">
        <v>2</v>
      </c>
      <c r="F60" s="300" t="s">
        <v>125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1</v>
      </c>
      <c r="O60" s="302" t="s">
        <v>166</v>
      </c>
      <c r="P60" s="303">
        <v>3</v>
      </c>
      <c r="Q60" s="301">
        <v>1</v>
      </c>
    </row>
    <row r="61" spans="1:17" ht="11.25">
      <c r="A61" s="296" t="s">
        <v>298</v>
      </c>
      <c r="B61" s="297" t="s">
        <v>298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299</v>
      </c>
      <c r="B62" s="306" t="s">
        <v>300</v>
      </c>
      <c r="C62" s="307" t="s">
        <v>72</v>
      </c>
      <c r="D62" s="308">
        <v>0</v>
      </c>
      <c r="E62" s="308"/>
      <c r="F62" s="309"/>
      <c r="G62" s="310">
        <f t="shared" si="0"/>
      </c>
      <c r="H62" s="293"/>
      <c r="I62" s="310"/>
      <c r="J62" s="310"/>
      <c r="K62" s="311"/>
      <c r="L62" s="312"/>
      <c r="M62" s="311"/>
      <c r="N62" s="312"/>
      <c r="O62" s="311"/>
      <c r="P62" s="312"/>
      <c r="Q62" s="310">
        <v>0</v>
      </c>
    </row>
    <row r="63" spans="8:16" ht="27.75" customHeight="1" thickBot="1">
      <c r="H63" s="313" t="s">
        <v>275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P49:P50"/>
    <mergeCell ref="K63:L63"/>
    <mergeCell ref="O49:O50"/>
    <mergeCell ref="N49:N50"/>
    <mergeCell ref="M49:M5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J49:J50"/>
    <mergeCell ref="E10:G14"/>
    <mergeCell ref="H45:P45"/>
    <mergeCell ref="A18:E18"/>
    <mergeCell ref="A32:B32"/>
    <mergeCell ref="A41:B41"/>
    <mergeCell ref="A29:B29"/>
    <mergeCell ref="A30:B30"/>
    <mergeCell ref="M48:N48"/>
    <mergeCell ref="O48:P48"/>
    <mergeCell ref="B49:B50"/>
    <mergeCell ref="I48:J48"/>
    <mergeCell ref="K48:L48"/>
    <mergeCell ref="G49:G50"/>
    <mergeCell ref="K49:K50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K46:L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3:B23"/>
    <mergeCell ref="A24:B24"/>
    <mergeCell ref="A25:B25"/>
    <mergeCell ref="A28:B28"/>
    <mergeCell ref="A26:B26"/>
    <mergeCell ref="A27:B27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2013-05-21T09:26:24Z</dcterms:created>
  <dcterms:modified xsi:type="dcterms:W3CDTF">2013-06-28T05:51:23Z</dcterms:modified>
  <cp:category/>
  <cp:version/>
  <cp:contentType/>
  <cp:contentStatus/>
</cp:coreProperties>
</file>