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126"/>
  <workbookPr codeName="ThisWorkbook" defaultThemeVersion="124226"/>
  <bookViews>
    <workbookView xWindow="5265" yWindow="90" windowWidth="10665" windowHeight="11925" tabRatio="779" activeTab="0"/>
  </bookViews>
  <sheets>
    <sheet name="IRSTEA terrain" sheetId="4" r:id="rId1"/>
    <sheet name="IRSTEA determination" sheetId="5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</workbook>
</file>

<file path=xl/sharedStrings.xml><?xml version="1.0" encoding="utf-8"?>
<sst xmlns="http://schemas.openxmlformats.org/spreadsheetml/2006/main" count="673" uniqueCount="365">
  <si>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</si>
  <si>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</si>
  <si>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</si>
  <si>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</si>
  <si>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</si>
  <si>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</si>
  <si>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</si>
  <si>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</si>
  <si>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</si>
  <si>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</si>
  <si>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</si>
  <si>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</si>
  <si>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</si>
  <si>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</si>
  <si>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</si>
  <si>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</si>
  <si>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BOCAL</t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</si>
  <si>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</si>
  <si>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</si>
  <si>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</si>
  <si>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</si>
  <si>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</si>
  <si>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</si>
  <si>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</si>
  <si>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</si>
  <si>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</si>
  <si>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</si>
  <si>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</si>
  <si>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</si>
  <si>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</si>
  <si>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</si>
  <si>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</si>
  <si>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</si>
  <si>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</si>
  <si>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</si>
  <si>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</si>
  <si>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</si>
  <si>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</si>
  <si>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</si>
  <si>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</si>
  <si>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</si>
  <si>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</si>
  <si>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</si>
  <si>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Nom du site de prélèvement invertébrés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</si>
  <si>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</si>
  <si>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</si>
  <si>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</si>
  <si>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</si>
  <si>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</si>
  <si>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</si>
  <si>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</si>
  <si>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</si>
  <si>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</si>
  <si>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</si>
  <si>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</si>
  <si>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</si>
  <si>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</si>
  <si>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</si>
  <si>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</si>
  <si>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</si>
  <si>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</si>
  <si>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</si>
  <si>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</si>
  <si>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</si>
  <si>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</si>
  <si>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</si>
  <si>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</si>
  <si>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</si>
  <si>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</si>
  <si>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</si>
  <si>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</si>
  <si>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</si>
  <si>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</si>
  <si>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</si>
  <si>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</si>
  <si>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</si>
  <si>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</si>
  <si>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</si>
  <si>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</si>
  <si>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</si>
  <si>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</si>
  <si>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</si>
  <si>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</si>
  <si>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</si>
  <si>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</si>
  <si>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</si>
  <si>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</si>
  <si>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</si>
  <si>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</si>
  <si>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</si>
  <si>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</si>
  <si>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</si>
  <si>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</si>
  <si>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</si>
  <si>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</si>
  <si>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</si>
  <si>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</si>
  <si>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</si>
  <si>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</si>
  <si>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</si>
  <si>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</si>
  <si>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</si>
  <si>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</si>
  <si>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</si>
  <si>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</si>
  <si>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</si>
  <si>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</si>
  <si>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</si>
  <si>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</si>
  <si>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</si>
  <si>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</si>
  <si>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</si>
  <si>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</si>
  <si>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</si>
  <si>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</si>
  <si>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</si>
  <si>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</si>
  <si>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</si>
  <si>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</si>
  <si>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</si>
  <si>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</si>
  <si>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Classe qualitatives</t>
  </si>
  <si>
    <t>déf des substrats</t>
  </si>
  <si>
    <t>Informations liées à la station de rapportage (site chimie)</t>
  </si>
  <si>
    <t>COMMUNE</t>
  </si>
  <si>
    <t>Nom de la commune</t>
  </si>
  <si>
    <t>CODE INSEE</t>
  </si>
  <si>
    <t>De la commune selon le format 00000</t>
  </si>
  <si>
    <t>ALTITUDE</t>
  </si>
  <si>
    <t>De la station, en mètres</t>
  </si>
  <si>
    <t>RESEAU</t>
  </si>
  <si>
    <t>Réseau d'appartenance de la station</t>
  </si>
  <si>
    <t>LARGEUR PLEIN BORD</t>
  </si>
  <si>
    <t>LONGUEUR</t>
  </si>
  <si>
    <t>LONGITUDE X</t>
  </si>
  <si>
    <t>LATITUDE Y</t>
  </si>
  <si>
    <t>Informations sur le site à chaque échantillonnage</t>
  </si>
  <si>
    <t>Ce code a été fourni lors de l'établissement de la liste des stations du réseau de Référence</t>
  </si>
  <si>
    <t>LARGEUR MOYENNE</t>
  </si>
  <si>
    <t>Surfaces de recouvrement des différents substrats présents sur l'ensemble de la station</t>
  </si>
  <si>
    <t>RECOUVREMENT</t>
  </si>
  <si>
    <t>DEFINITION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</si>
  <si>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</si>
  <si>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</si>
  <si>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</si>
  <si>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</si>
  <si>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</si>
  <si>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</si>
  <si>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</si>
  <si>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</si>
  <si>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</si>
  <si>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</si>
  <si>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</si>
  <si>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</si>
  <si>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</si>
  <si>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</si>
  <si>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INTENSITE DU COLMATAGE</t>
  </si>
  <si>
    <t>Quantification de l'échantillon</t>
  </si>
  <si>
    <t>Libellé du taxon (Dénomination SANDRE)</t>
  </si>
  <si>
    <t>Code SANDRE du taxon (case vide interdite)</t>
  </si>
  <si>
    <t>Dénombrement des taxons prélevés dans chaque phase du plan d'échantillonnage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</si>
  <si>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</si>
  <si>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</si>
  <si>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</si>
  <si>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</si>
  <si>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</si>
  <si>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</si>
  <si>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</si>
  <si>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A</t>
  </si>
  <si>
    <t>B</t>
  </si>
  <si>
    <t>C</t>
  </si>
  <si>
    <t>Leuctra</t>
  </si>
  <si>
    <t>Feuille Terrain : l'information informatique est à saisir sur la fiche "Saisie"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</si>
  <si>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</si>
  <si>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</si>
  <si>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</si>
  <si>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</si>
  <si>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</si>
  <si>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</si>
  <si>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</si>
  <si>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</si>
  <si>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</si>
  <si>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</si>
  <si>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(P/MNR/D/M)</t>
  </si>
  <si>
    <t>MACROINVERTEBRES CE - FORMULAIRE DE SAISIE - IRSTEA - AFB - v1.2 - 20 novembre 2017</t>
  </si>
  <si>
    <t>LEGENDE (Le symbole # indique les champs obligatoires pour les calculs dans le SEEE)</t>
  </si>
  <si>
    <t>CODE_PRODUCTEUR</t>
  </si>
  <si>
    <t>Code de l'intervenant - Producteur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</si>
  <si>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</si>
  <si>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</si>
  <si>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</si>
  <si>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</si>
  <si>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</si>
  <si>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</si>
  <si>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</si>
  <si>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</si>
  <si>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</si>
  <si>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</si>
  <si>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</si>
  <si>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</si>
  <si>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CODE_PRELEV_DETERM</t>
  </si>
  <si>
    <t xml:space="preserve">Code de l'intervenant - Préleveur et Déterminateur </t>
  </si>
  <si>
    <t>NOM_PRELEV_DETERM</t>
  </si>
  <si>
    <t xml:space="preserve">Coordonnées en X de la station chimie, en mètres et en Lambert 93 </t>
  </si>
  <si>
    <t>TYPO_NATIONALE #</t>
  </si>
  <si>
    <t xml:space="preserve">Type de la masse d'eau cours d'eau </t>
  </si>
  <si>
    <t xml:space="preserve">Coordonnées en Y de la station chimie, en mètres et en Lambert 93 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</si>
  <si>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</si>
  <si>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</si>
  <si>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</si>
  <si>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</si>
  <si>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</si>
  <si>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</si>
  <si>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</si>
  <si>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</si>
  <si>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</si>
  <si>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</si>
  <si>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 totale du point de prélèvement, en mètres</t>
  </si>
  <si>
    <t>facultatif #</t>
  </si>
  <si>
    <t>CODE_OPERATION</t>
  </si>
  <si>
    <t>TYPO_NATIONALE</t>
  </si>
  <si>
    <t xml:space="preserve">LB_STATION 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</si>
  <si>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</si>
  <si>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</si>
  <si>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</si>
  <si>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définition des substrats parmi (dominant (D), marginal représentatif (M), marginal non représentatif (MNR) et présent (P))</t>
  </si>
  <si>
    <t>CODE_PHASE</t>
  </si>
  <si>
    <t>CODE_PREL_ELEM</t>
  </si>
  <si>
    <t>NOM_LATIN_TAXON</t>
  </si>
  <si>
    <t>CODE_TAXON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</si>
  <si>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</si>
  <si>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</si>
  <si>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</si>
  <si>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38984189100036</t>
  </si>
  <si>
    <t>SAGE Environnement</t>
  </si>
  <si>
    <t>27/06/2018</t>
  </si>
  <si>
    <t>EAU MORTE</t>
  </si>
  <si>
    <t>M</t>
  </si>
  <si>
    <t>D</t>
  </si>
  <si>
    <t>P</t>
  </si>
  <si>
    <t>algues</t>
  </si>
  <si>
    <t>P5, P9</t>
  </si>
  <si>
    <t>P6, P10</t>
  </si>
  <si>
    <t>P7, P11</t>
  </si>
  <si>
    <t>P8, P12</t>
  </si>
  <si>
    <t>06830079</t>
  </si>
  <si>
    <t>EAU MORTE A DOUSSARD 2</t>
  </si>
  <si>
    <t>DOUSSARD</t>
  </si>
  <si>
    <t>Réseau de contrôle et surveillance</t>
  </si>
  <si>
    <t>69</t>
  </si>
  <si>
    <t>Amphinemura</t>
  </si>
  <si>
    <t>21</t>
  </si>
  <si>
    <t>Protonemura</t>
  </si>
  <si>
    <t>46</t>
  </si>
  <si>
    <t>Perla</t>
  </si>
  <si>
    <t>164</t>
  </si>
  <si>
    <t>Glossosomatidae</t>
  </si>
  <si>
    <t>189</t>
  </si>
  <si>
    <t>Agapetus</t>
  </si>
  <si>
    <t>191</t>
  </si>
  <si>
    <t>Goeridae</t>
  </si>
  <si>
    <t>286</t>
  </si>
  <si>
    <t>Silo</t>
  </si>
  <si>
    <t>292</t>
  </si>
  <si>
    <t>Hydropsyche</t>
  </si>
  <si>
    <t>212</t>
  </si>
  <si>
    <t>Hydroptilidae</t>
  </si>
  <si>
    <t>193</t>
  </si>
  <si>
    <t>Agraylea</t>
  </si>
  <si>
    <t>201</t>
  </si>
  <si>
    <t>Hydroptila</t>
  </si>
  <si>
    <t>200</t>
  </si>
  <si>
    <t>sF. Limnephilinae</t>
  </si>
  <si>
    <t>3163</t>
  </si>
  <si>
    <t>Odontocerum</t>
  </si>
  <si>
    <t>339</t>
  </si>
  <si>
    <t>Psychomyidae</t>
  </si>
  <si>
    <t>238</t>
  </si>
  <si>
    <t>Lype</t>
  </si>
  <si>
    <t>241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</si>
  <si>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</si>
  <si>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</si>
  <si>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</si>
  <si>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</si>
  <si>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</si>
  <si>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</si>
  <si>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</si>
  <si>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</si>
  <si>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Cloeon</t>
  </si>
  <si>
    <t>387</t>
  </si>
  <si>
    <t>Caenis</t>
  </si>
  <si>
    <t>457</t>
  </si>
  <si>
    <t>Ephemera</t>
  </si>
  <si>
    <t>502</t>
  </si>
  <si>
    <t>Ephemerella ignita</t>
  </si>
  <si>
    <t>451</t>
  </si>
  <si>
    <t>Torleya</t>
  </si>
  <si>
    <t>2391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</si>
  <si>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</si>
  <si>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</si>
  <si>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</si>
  <si>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</si>
  <si>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</si>
  <si>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</si>
  <si>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</si>
  <si>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</si>
  <si>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</si>
  <si>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</si>
  <si>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Habrophlebia</t>
  </si>
  <si>
    <t>491</t>
  </si>
  <si>
    <t>Micronecta</t>
  </si>
  <si>
    <t>719</t>
  </si>
  <si>
    <t>sF. Colymbetinae</t>
  </si>
  <si>
    <t>2395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</si>
  <si>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</si>
  <si>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</si>
  <si>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</si>
  <si>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</si>
  <si>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</si>
  <si>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</si>
  <si>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</si>
  <si>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</si>
  <si>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</si>
  <si>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</si>
  <si>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</si>
  <si>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</si>
  <si>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</si>
  <si>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</si>
  <si>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</si>
  <si>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</si>
  <si>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</si>
  <si>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</si>
  <si>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</si>
  <si>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</si>
  <si>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</si>
  <si>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</si>
  <si>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</si>
  <si>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</si>
  <si>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</si>
  <si>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</si>
  <si>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</si>
  <si>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</si>
  <si>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</si>
  <si>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</si>
  <si>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Gammarus</t>
  </si>
  <si>
    <t>892</t>
  </si>
  <si>
    <t>OSTRACODES</t>
  </si>
  <si>
    <t>présence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</si>
  <si>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</si>
  <si>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</si>
  <si>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</si>
  <si>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</si>
  <si>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</si>
  <si>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</si>
  <si>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</si>
  <si>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</si>
  <si>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</si>
  <si>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Radix</t>
  </si>
  <si>
    <t>1004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</si>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</sst>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4">
    <font>
      <sz val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name val="Verdana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7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/>
    <xf numFmtId="0" fontId="6" fillId="0" borderId="0" xfId="22" applyFont="1" applyFill="1" applyAlignment="1" applyProtection="1">
      <alignment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6" fillId="0" borderId="0" xfId="22" applyFont="1" applyAlignment="1" applyProtection="1">
      <alignment vertical="center"/>
      <protection locked="0"/>
    </xf>
    <xf numFmtId="0" fontId="7" fillId="0" borderId="0" xfId="23" applyFont="1" applyFill="1" applyBorder="1" applyAlignment="1" applyProtection="1">
      <alignment horizontal="left" vertical="center" wrapText="1"/>
      <protection locked="0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vertical="center"/>
      <protection locked="0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22" fillId="0" borderId="0" xfId="22" applyFont="1" applyFill="1" applyAlignment="1" applyProtection="1">
      <alignment vertical="center"/>
      <protection/>
    </xf>
    <xf numFmtId="0" fontId="1" fillId="0" borderId="0" xfId="22" applyFont="1" applyFill="1" applyAlignment="1" applyProtection="1">
      <alignment horizontal="center"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1" fillId="0" borderId="0" xfId="22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vertical="center" wrapText="1"/>
      <protection locked="0"/>
    </xf>
    <xf numFmtId="0" fontId="12" fillId="3" borderId="14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9" fillId="5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164" fontId="1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4" borderId="3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7" fillId="4" borderId="9" xfId="0" applyFont="1" applyFill="1" applyBorder="1" applyAlignment="1" applyProtection="1">
      <alignment vertical="center" wrapText="1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vertical="center" wrapText="1"/>
      <protection locked="0"/>
    </xf>
    <xf numFmtId="0" fontId="6" fillId="7" borderId="14" xfId="0" applyFont="1" applyFill="1" applyBorder="1" applyAlignment="1" applyProtection="1">
      <alignment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25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26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vertical="center" wrapText="1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9" fillId="7" borderId="28" xfId="0" applyFont="1" applyFill="1" applyBorder="1" applyAlignment="1" applyProtection="1">
      <alignment horizontal="center" vertical="center" wrapText="1"/>
      <protection locked="0"/>
    </xf>
    <xf numFmtId="0" fontId="6" fillId="7" borderId="2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7" borderId="30" xfId="0" applyFont="1" applyFill="1" applyBorder="1" applyAlignment="1" applyProtection="1">
      <alignment vertical="center"/>
      <protection locked="0"/>
    </xf>
    <xf numFmtId="0" fontId="9" fillId="3" borderId="31" xfId="0" applyFont="1" applyFill="1" applyBorder="1" applyAlignment="1" applyProtection="1">
      <alignment horizontal="left" vertical="center" wrapText="1"/>
      <protection locked="0"/>
    </xf>
    <xf numFmtId="0" fontId="9" fillId="3" borderId="32" xfId="0" applyFont="1" applyFill="1" applyBorder="1" applyAlignment="1" applyProtection="1">
      <alignment horizontal="left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6" fillId="0" borderId="31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9" fillId="3" borderId="37" xfId="0" applyFont="1" applyFill="1" applyBorder="1" applyAlignment="1" applyProtection="1">
      <alignment horizontal="left" vertical="center" wrapText="1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41" xfId="0" applyFont="1" applyBorder="1" applyAlignment="1" applyProtection="1">
      <alignment vertical="center" wrapText="1"/>
      <protection locked="0"/>
    </xf>
    <xf numFmtId="0" fontId="6" fillId="0" borderId="42" xfId="0" applyFont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3" borderId="43" xfId="0" applyFont="1" applyFill="1" applyBorder="1" applyAlignment="1" applyProtection="1">
      <alignment horizontal="left" vertical="center" wrapText="1"/>
      <protection locked="0"/>
    </xf>
    <xf numFmtId="0" fontId="9" fillId="3" borderId="44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vertical="center" wrapText="1"/>
      <protection locked="0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 wrapText="1"/>
      <protection locked="0"/>
    </xf>
    <xf numFmtId="0" fontId="6" fillId="0" borderId="48" xfId="0" applyFont="1" applyBorder="1" applyAlignment="1" applyProtection="1">
      <alignment vertical="center" wrapText="1"/>
      <protection locked="0"/>
    </xf>
    <xf numFmtId="0" fontId="19" fillId="7" borderId="4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0" fontId="1" fillId="0" borderId="0" xfId="23" applyFont="1" applyFill="1" applyBorder="1" applyAlignment="1" applyProtection="1">
      <alignment horizontal="center"/>
      <protection/>
    </xf>
    <xf numFmtId="0" fontId="40" fillId="0" borderId="2" xfId="23" applyFont="1" applyFill="1" applyBorder="1" applyAlignment="1" applyProtection="1">
      <alignment horizontal="center"/>
      <protection/>
    </xf>
    <xf numFmtId="0" fontId="40" fillId="0" borderId="3" xfId="23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3" borderId="0" xfId="0" applyFont="1" applyFill="1" applyBorder="1" applyAlignment="1" applyProtection="1">
      <alignment vertical="center"/>
      <protection/>
    </xf>
    <xf numFmtId="0" fontId="18" fillId="3" borderId="0" xfId="0" applyFont="1" applyFill="1" applyBorder="1" applyAlignment="1" applyProtection="1">
      <alignment vertical="center"/>
      <protection/>
    </xf>
    <xf numFmtId="0" fontId="25" fillId="3" borderId="1" xfId="0" applyFont="1" applyFill="1" applyBorder="1" applyAlignment="1" applyProtection="1">
      <alignment horizontal="left" vertical="center"/>
      <protection/>
    </xf>
    <xf numFmtId="0" fontId="18" fillId="3" borderId="2" xfId="0" applyFont="1" applyFill="1" applyBorder="1" applyAlignment="1" applyProtection="1">
      <alignment vertical="center"/>
      <protection/>
    </xf>
    <xf numFmtId="0" fontId="18" fillId="3" borderId="3" xfId="0" applyFont="1" applyFill="1" applyBorder="1" applyAlignment="1" applyProtection="1">
      <alignment vertical="center"/>
      <protection/>
    </xf>
    <xf numFmtId="0" fontId="25" fillId="3" borderId="2" xfId="0" applyFont="1" applyFill="1" applyBorder="1" applyAlignment="1" applyProtection="1">
      <alignment horizontal="left" vertical="center"/>
      <protection/>
    </xf>
    <xf numFmtId="0" fontId="18" fillId="3" borderId="2" xfId="0" applyFont="1" applyFill="1" applyBorder="1" applyAlignment="1" applyProtection="1">
      <alignment horizontal="left" vertical="center"/>
      <protection/>
    </xf>
    <xf numFmtId="0" fontId="18" fillId="3" borderId="3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3" borderId="8" xfId="0" applyFont="1" applyFill="1" applyBorder="1" applyAlignment="1" applyProtection="1">
      <alignment horizontal="left" vertical="center"/>
      <protection/>
    </xf>
    <xf numFmtId="0" fontId="18" fillId="3" borderId="9" xfId="0" applyFont="1" applyFill="1" applyBorder="1" applyAlignment="1" applyProtection="1">
      <alignment vertical="center"/>
      <protection/>
    </xf>
    <xf numFmtId="0" fontId="25" fillId="3" borderId="0" xfId="0" applyFont="1" applyFill="1" applyBorder="1" applyAlignment="1" applyProtection="1">
      <alignment horizontal="left" vertical="center"/>
      <protection/>
    </xf>
    <xf numFmtId="0" fontId="18" fillId="3" borderId="0" xfId="0" applyFont="1" applyFill="1" applyBorder="1" applyAlignment="1" applyProtection="1">
      <alignment horizontal="left" vertical="center"/>
      <protection/>
    </xf>
    <xf numFmtId="0" fontId="18" fillId="3" borderId="9" xfId="0" applyFont="1" applyFill="1" applyBorder="1" applyAlignment="1" applyProtection="1">
      <alignment horizontal="left" vertical="center"/>
      <protection/>
    </xf>
    <xf numFmtId="0" fontId="25" fillId="3" borderId="13" xfId="0" applyFont="1" applyFill="1" applyBorder="1" applyAlignment="1" applyProtection="1">
      <alignment horizontal="left" vertical="center"/>
      <protection/>
    </xf>
    <xf numFmtId="0" fontId="18" fillId="3" borderId="13" xfId="0" applyFont="1" applyFill="1" applyBorder="1" applyAlignment="1" applyProtection="1">
      <alignment horizontal="left" vertical="center"/>
      <protection/>
    </xf>
    <xf numFmtId="0" fontId="18" fillId="3" borderId="14" xfId="0" applyFont="1" applyFill="1" applyBorder="1" applyAlignment="1" applyProtection="1">
      <alignment horizontal="left" vertical="center"/>
      <protection/>
    </xf>
    <xf numFmtId="0" fontId="25" fillId="3" borderId="12" xfId="0" applyFont="1" applyFill="1" applyBorder="1" applyAlignment="1" applyProtection="1">
      <alignment horizontal="left" vertical="center"/>
      <protection/>
    </xf>
    <xf numFmtId="0" fontId="18" fillId="3" borderId="13" xfId="0" applyFont="1" applyFill="1" applyBorder="1" applyAlignment="1" applyProtection="1">
      <alignment vertical="center"/>
      <protection/>
    </xf>
    <xf numFmtId="0" fontId="18" fillId="3" borderId="14" xfId="0" applyFont="1" applyFill="1" applyBorder="1" applyAlignment="1" applyProtection="1">
      <alignment vertical="center"/>
      <protection/>
    </xf>
    <xf numFmtId="0" fontId="24" fillId="3" borderId="0" xfId="0" applyFont="1" applyFill="1" applyBorder="1" applyAlignment="1" applyProtection="1">
      <alignment vertical="center"/>
      <protection/>
    </xf>
    <xf numFmtId="0" fontId="27" fillId="2" borderId="18" xfId="0" applyFont="1" applyFill="1" applyBorder="1" applyAlignment="1" applyProtection="1">
      <alignment horizontal="center" vertical="center"/>
      <protection/>
    </xf>
    <xf numFmtId="0" fontId="29" fillId="6" borderId="18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8" fillId="3" borderId="18" xfId="0" applyFont="1" applyFill="1" applyBorder="1" applyAlignment="1" applyProtection="1">
      <alignment horizontal="center" vertical="center"/>
      <protection/>
    </xf>
    <xf numFmtId="49" fontId="1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3" applyFont="1" applyFill="1" applyBorder="1" applyAlignment="1" applyProtection="1">
      <alignment horizontal="center" wrapText="1"/>
      <protection/>
    </xf>
    <xf numFmtId="0" fontId="16" fillId="8" borderId="25" xfId="0" applyFont="1" applyFill="1" applyBorder="1" applyAlignment="1" applyProtection="1">
      <alignment horizontal="center" vertical="center" wrapText="1"/>
      <protection locked="0"/>
    </xf>
    <xf numFmtId="49" fontId="16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8" borderId="1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14" fontId="16" fillId="0" borderId="2" xfId="0" applyNumberFormat="1" applyFont="1" applyFill="1" applyBorder="1" applyAlignment="1" applyProtection="1">
      <alignment horizontal="center" vertical="center" wrapText="1"/>
      <protection/>
    </xf>
    <xf numFmtId="1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vertical="center"/>
      <protection/>
    </xf>
    <xf numFmtId="0" fontId="20" fillId="0" borderId="51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4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28" fillId="0" borderId="0" xfId="0" applyFont="1" applyFill="1" applyAlignment="1" applyProtection="1">
      <alignment vertical="center"/>
      <protection/>
    </xf>
    <xf numFmtId="9" fontId="2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52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25" fillId="3" borderId="53" xfId="0" applyFont="1" applyFill="1" applyBorder="1" applyAlignment="1" applyProtection="1">
      <alignment horizontal="left" vertical="center"/>
      <protection/>
    </xf>
    <xf numFmtId="0" fontId="18" fillId="3" borderId="39" xfId="0" applyFont="1" applyFill="1" applyBorder="1" applyAlignment="1" applyProtection="1">
      <alignment horizontal="left" vertical="center"/>
      <protection/>
    </xf>
    <xf numFmtId="0" fontId="24" fillId="3" borderId="13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7" fillId="2" borderId="1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3" borderId="5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center" vertical="center"/>
      <protection/>
    </xf>
    <xf numFmtId="0" fontId="8" fillId="3" borderId="56" xfId="0" applyFont="1" applyFill="1" applyBorder="1" applyAlignment="1" applyProtection="1">
      <alignment horizontal="center" vertical="center" wrapText="1"/>
      <protection/>
    </xf>
    <xf numFmtId="0" fontId="8" fillId="3" borderId="57" xfId="0" applyFont="1" applyFill="1" applyBorder="1" applyAlignment="1" applyProtection="1">
      <alignment horizontal="center" vertical="center" wrapText="1"/>
      <protection/>
    </xf>
    <xf numFmtId="0" fontId="29" fillId="6" borderId="18" xfId="0" applyFont="1" applyFill="1" applyBorder="1" applyAlignment="1" applyProtection="1">
      <alignment horizontal="center" vertical="center" wrapText="1"/>
      <protection/>
    </xf>
    <xf numFmtId="14" fontId="29" fillId="6" borderId="18" xfId="0" applyNumberFormat="1" applyFont="1" applyFill="1" applyBorder="1" applyAlignment="1" applyProtection="1">
      <alignment horizontal="center" vertical="center" wrapText="1"/>
      <protection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29" fillId="3" borderId="5" xfId="0" applyFont="1" applyFill="1" applyBorder="1" applyAlignment="1" applyProtection="1">
      <alignment horizontal="left" vertical="center" wrapText="1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165" fontId="16" fillId="2" borderId="58" xfId="0" applyNumberFormat="1" applyFont="1" applyFill="1" applyBorder="1" applyAlignment="1" applyProtection="1">
      <alignment vertical="center"/>
      <protection locked="0"/>
    </xf>
    <xf numFmtId="165" fontId="16" fillId="2" borderId="5" xfId="0" applyNumberFormat="1" applyFont="1" applyFill="1" applyBorder="1" applyAlignment="1" applyProtection="1">
      <alignment vertical="center"/>
      <protection locked="0"/>
    </xf>
    <xf numFmtId="0" fontId="29" fillId="3" borderId="59" xfId="0" applyFont="1" applyFill="1" applyBorder="1" applyAlignment="1" applyProtection="1">
      <alignment horizontal="left" vertical="center" wrapText="1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165" fontId="16" fillId="2" borderId="59" xfId="0" applyNumberFormat="1" applyFont="1" applyFill="1" applyBorder="1" applyAlignment="1" applyProtection="1">
      <alignment vertical="center"/>
      <protection locked="0"/>
    </xf>
    <xf numFmtId="166" fontId="31" fillId="0" borderId="18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35" fillId="3" borderId="18" xfId="0" applyFont="1" applyFill="1" applyBorder="1" applyAlignment="1" applyProtection="1">
      <alignment horizontal="center" vertical="center"/>
      <protection/>
    </xf>
    <xf numFmtId="0" fontId="18" fillId="3" borderId="25" xfId="0" applyFont="1" applyFill="1" applyBorder="1" applyAlignment="1" applyProtection="1">
      <alignment horizontal="center" vertical="center" wrapText="1"/>
      <protection/>
    </xf>
    <xf numFmtId="0" fontId="18" fillId="3" borderId="26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18" fillId="3" borderId="27" xfId="0" applyFont="1" applyFill="1" applyBorder="1" applyAlignment="1" applyProtection="1">
      <alignment horizontal="center" vertical="center" wrapText="1"/>
      <protection/>
    </xf>
    <xf numFmtId="0" fontId="34" fillId="3" borderId="13" xfId="0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8" fillId="3" borderId="27" xfId="0" applyFont="1" applyFill="1" applyBorder="1" applyAlignment="1" applyProtection="1">
      <alignment horizontal="center" vertical="center"/>
      <protection/>
    </xf>
    <xf numFmtId="0" fontId="29" fillId="9" borderId="18" xfId="0" applyFont="1" applyFill="1" applyBorder="1" applyAlignment="1" applyProtection="1">
      <alignment vertical="center"/>
      <protection/>
    </xf>
    <xf numFmtId="14" fontId="29" fillId="9" borderId="53" xfId="0" applyNumberFormat="1" applyFont="1" applyFill="1" applyBorder="1" applyAlignment="1" applyProtection="1">
      <alignment horizontal="center" vertical="center"/>
      <protection/>
    </xf>
    <xf numFmtId="0" fontId="29" fillId="3" borderId="18" xfId="0" applyFont="1" applyFill="1" applyBorder="1" applyAlignment="1" applyProtection="1">
      <alignment horizontal="center" vertical="center"/>
      <protection/>
    </xf>
    <xf numFmtId="0" fontId="15" fillId="0" borderId="0" xfId="0" applyFont="1" applyProtection="1">
      <protection/>
    </xf>
    <xf numFmtId="164" fontId="15" fillId="0" borderId="0" xfId="0" applyNumberFormat="1" applyFont="1" applyProtection="1">
      <protection/>
    </xf>
    <xf numFmtId="0" fontId="15" fillId="0" borderId="0" xfId="0" applyFont="1" applyFill="1" applyProtection="1">
      <protection/>
    </xf>
    <xf numFmtId="164" fontId="15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vertical="center"/>
      <protection/>
    </xf>
    <xf numFmtId="165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25" fillId="10" borderId="1" xfId="0" applyFont="1" applyFill="1" applyBorder="1" applyAlignment="1" applyProtection="1">
      <alignment horizontal="left" vertical="center"/>
      <protection/>
    </xf>
    <xf numFmtId="0" fontId="34" fillId="3" borderId="2" xfId="0" applyFont="1" applyFill="1" applyBorder="1" applyAlignment="1" applyProtection="1">
      <alignment vertical="center"/>
      <protection/>
    </xf>
    <xf numFmtId="0" fontId="25" fillId="10" borderId="8" xfId="0" applyFont="1" applyFill="1" applyBorder="1" applyAlignment="1" applyProtection="1">
      <alignment horizontal="left"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25" fillId="10" borderId="12" xfId="0" applyFont="1" applyFill="1" applyBorder="1" applyAlignment="1" applyProtection="1">
      <alignment horizontal="left" vertical="center"/>
      <protection/>
    </xf>
    <xf numFmtId="0" fontId="8" fillId="3" borderId="58" xfId="0" applyFont="1" applyFill="1" applyBorder="1" applyAlignment="1" applyProtection="1">
      <alignment horizontal="center" vertical="center"/>
      <protection/>
    </xf>
    <xf numFmtId="0" fontId="8" fillId="3" borderId="60" xfId="0" applyFont="1" applyFill="1" applyBorder="1" applyAlignment="1" applyProtection="1">
      <alignment horizontal="center" vertical="center"/>
      <protection/>
    </xf>
    <xf numFmtId="0" fontId="29" fillId="9" borderId="5" xfId="0" applyFont="1" applyFill="1" applyBorder="1" applyAlignment="1" applyProtection="1">
      <alignment vertical="center"/>
      <protection/>
    </xf>
    <xf numFmtId="14" fontId="29" fillId="9" borderId="5" xfId="0" applyNumberFormat="1" applyFont="1" applyFill="1" applyBorder="1" applyAlignment="1" applyProtection="1">
      <alignment vertical="center"/>
      <protection/>
    </xf>
    <xf numFmtId="49" fontId="1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6" fillId="8" borderId="25" xfId="0" applyFont="1" applyFill="1" applyBorder="1" applyAlignment="1" applyProtection="1" quotePrefix="1">
      <alignment horizontal="center" vertical="center" wrapText="1"/>
      <protection locked="0"/>
    </xf>
    <xf numFmtId="0" fontId="16" fillId="8" borderId="25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38" fillId="11" borderId="50" xfId="0" applyFont="1" applyFill="1" applyBorder="1" applyAlignment="1" applyProtection="1">
      <alignment horizontal="center" vertical="center"/>
      <protection locked="0"/>
    </xf>
    <xf numFmtId="0" fontId="38" fillId="11" borderId="51" xfId="0" applyFont="1" applyFill="1" applyBorder="1" applyAlignment="1" applyProtection="1">
      <alignment horizontal="center" vertical="center"/>
      <protection locked="0"/>
    </xf>
    <xf numFmtId="0" fontId="9" fillId="2" borderId="61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6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NumberFormat="1" applyFont="1" applyFill="1" applyBorder="1" applyAlignment="1" applyProtection="1">
      <alignment horizontal="center" vertical="center"/>
      <protection locked="0"/>
    </xf>
    <xf numFmtId="49" fontId="9" fillId="2" borderId="62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3" borderId="53" xfId="0" applyFont="1" applyFill="1" applyBorder="1" applyAlignment="1" applyProtection="1">
      <alignment horizontal="center" vertical="center"/>
      <protection locked="0"/>
    </xf>
    <xf numFmtId="0" fontId="11" fillId="3" borderId="54" xfId="0" applyFont="1" applyFill="1" applyBorder="1" applyAlignment="1" applyProtection="1">
      <alignment horizontal="center" vertical="center"/>
      <protection locked="0"/>
    </xf>
    <xf numFmtId="0" fontId="9" fillId="2" borderId="63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64" xfId="0" applyFont="1" applyFill="1" applyBorder="1" applyAlignment="1" applyProtection="1">
      <alignment horizontal="center" vertical="center" wrapText="1"/>
      <protection locked="0"/>
    </xf>
    <xf numFmtId="0" fontId="6" fillId="4" borderId="65" xfId="0" applyFont="1" applyFill="1" applyBorder="1" applyAlignment="1" applyProtection="1">
      <alignment horizontal="center" vertical="center" wrapText="1"/>
      <protection locked="0"/>
    </xf>
    <xf numFmtId="0" fontId="6" fillId="4" borderId="66" xfId="0" applyFont="1" applyFill="1" applyBorder="1" applyAlignment="1" applyProtection="1">
      <alignment horizontal="center" vertical="center" wrapText="1"/>
      <protection locked="0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0" fontId="3" fillId="3" borderId="68" xfId="0" applyFont="1" applyFill="1" applyBorder="1" applyAlignment="1" applyProtection="1">
      <alignment horizontal="center" vertical="center"/>
      <protection locked="0"/>
    </xf>
    <xf numFmtId="0" fontId="3" fillId="3" borderId="69" xfId="0" applyFont="1" applyFill="1" applyBorder="1" applyAlignment="1" applyProtection="1">
      <alignment horizontal="center" vertical="center"/>
      <protection locked="0"/>
    </xf>
    <xf numFmtId="0" fontId="3" fillId="3" borderId="7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9" fillId="7" borderId="50" xfId="0" applyFont="1" applyFill="1" applyBorder="1" applyAlignment="1" applyProtection="1">
      <alignment horizontal="center" vertical="center" wrapText="1"/>
      <protection locked="0"/>
    </xf>
    <xf numFmtId="0" fontId="19" fillId="7" borderId="52" xfId="0" applyFont="1" applyFill="1" applyBorder="1" applyAlignment="1" applyProtection="1">
      <alignment horizontal="center" vertical="center" wrapText="1"/>
      <protection locked="0"/>
    </xf>
    <xf numFmtId="0" fontId="19" fillId="7" borderId="51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left" vertical="center" wrapText="1"/>
      <protection locked="0"/>
    </xf>
    <xf numFmtId="0" fontId="16" fillId="2" borderId="71" xfId="0" applyFont="1" applyFill="1" applyBorder="1" applyAlignment="1" applyProtection="1">
      <alignment horizontal="left" vertical="center" wrapText="1"/>
      <protection locked="0"/>
    </xf>
    <xf numFmtId="0" fontId="16" fillId="2" borderId="72" xfId="0" applyFont="1" applyFill="1" applyBorder="1" applyAlignment="1" applyProtection="1">
      <alignment horizontal="left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73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74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3" fillId="3" borderId="75" xfId="0" applyFont="1" applyFill="1" applyBorder="1" applyAlignment="1" applyProtection="1">
      <alignment horizontal="center" vertical="center"/>
      <protection locked="0"/>
    </xf>
    <xf numFmtId="0" fontId="3" fillId="3" borderId="64" xfId="0" applyFont="1" applyFill="1" applyBorder="1" applyAlignment="1" applyProtection="1">
      <alignment horizontal="center" vertical="center"/>
      <protection locked="0"/>
    </xf>
    <xf numFmtId="0" fontId="19" fillId="7" borderId="30" xfId="0" applyFont="1" applyFill="1" applyBorder="1" applyAlignment="1" applyProtection="1">
      <alignment horizontal="center" vertical="center" wrapText="1"/>
      <protection locked="0"/>
    </xf>
    <xf numFmtId="0" fontId="19" fillId="7" borderId="73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73" xfId="0" applyFont="1" applyFill="1" applyBorder="1" applyAlignment="1" applyProtection="1">
      <alignment horizontal="center" vertical="center"/>
      <protection locked="0"/>
    </xf>
    <xf numFmtId="0" fontId="19" fillId="12" borderId="28" xfId="0" applyFont="1" applyFill="1" applyBorder="1" applyAlignment="1" applyProtection="1">
      <alignment horizontal="center" vertical="center" wrapText="1"/>
      <protection locked="0"/>
    </xf>
    <xf numFmtId="0" fontId="19" fillId="12" borderId="76" xfId="0" applyFont="1" applyFill="1" applyBorder="1" applyAlignment="1" applyProtection="1">
      <alignment horizontal="center" vertical="center" wrapText="1"/>
      <protection locked="0"/>
    </xf>
    <xf numFmtId="0" fontId="19" fillId="12" borderId="64" xfId="0" applyFont="1" applyFill="1" applyBorder="1" applyAlignment="1" applyProtection="1">
      <alignment horizontal="center" vertical="center" wrapText="1"/>
      <protection locked="0"/>
    </xf>
    <xf numFmtId="0" fontId="19" fillId="12" borderId="74" xfId="0" applyFont="1" applyFill="1" applyBorder="1" applyAlignment="1" applyProtection="1">
      <alignment horizontal="center" vertical="center" wrapText="1"/>
      <protection locked="0"/>
    </xf>
    <xf numFmtId="0" fontId="19" fillId="12" borderId="77" xfId="0" applyFont="1" applyFill="1" applyBorder="1" applyAlignment="1" applyProtection="1">
      <alignment horizontal="center" vertical="center" wrapText="1"/>
      <protection locked="0"/>
    </xf>
    <xf numFmtId="0" fontId="19" fillId="12" borderId="75" xfId="0" applyFont="1" applyFill="1" applyBorder="1" applyAlignment="1" applyProtection="1">
      <alignment horizontal="center" vertical="center" wrapText="1"/>
      <protection locked="0"/>
    </xf>
    <xf numFmtId="0" fontId="3" fillId="3" borderId="76" xfId="0" applyFont="1" applyFill="1" applyBorder="1" applyAlignment="1" applyProtection="1">
      <alignment horizontal="center" vertical="center"/>
      <protection locked="0"/>
    </xf>
    <xf numFmtId="0" fontId="3" fillId="3" borderId="77" xfId="0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3" fillId="13" borderId="29" xfId="0" applyFont="1" applyFill="1" applyBorder="1" applyAlignment="1" applyProtection="1">
      <alignment horizontal="center" vertical="center" wrapText="1"/>
      <protection locked="0"/>
    </xf>
    <xf numFmtId="0" fontId="3" fillId="13" borderId="73" xfId="0" applyFont="1" applyFill="1" applyBorder="1" applyAlignment="1" applyProtection="1">
      <alignment horizontal="center" vertical="center" wrapText="1"/>
      <protection locked="0"/>
    </xf>
    <xf numFmtId="0" fontId="21" fillId="14" borderId="50" xfId="0" applyFont="1" applyFill="1" applyBorder="1" applyAlignment="1" applyProtection="1">
      <alignment horizontal="left" vertical="center"/>
      <protection/>
    </xf>
    <xf numFmtId="0" fontId="21" fillId="14" borderId="52" xfId="0" applyFont="1" applyFill="1" applyBorder="1" applyAlignment="1" applyProtection="1">
      <alignment horizontal="left" vertical="center"/>
      <protection/>
    </xf>
    <xf numFmtId="0" fontId="21" fillId="14" borderId="51" xfId="0" applyFont="1" applyFill="1" applyBorder="1" applyAlignment="1" applyProtection="1">
      <alignment horizontal="left" vertical="center"/>
      <protection/>
    </xf>
    <xf numFmtId="0" fontId="20" fillId="0" borderId="50" xfId="0" applyFont="1" applyFill="1" applyBorder="1" applyAlignment="1" applyProtection="1">
      <alignment horizontal="left" vertical="center"/>
      <protection/>
    </xf>
    <xf numFmtId="0" fontId="20" fillId="0" borderId="51" xfId="0" applyFont="1" applyFill="1" applyBorder="1" applyAlignment="1" applyProtection="1">
      <alignment horizontal="left" vertical="center"/>
      <protection/>
    </xf>
    <xf numFmtId="0" fontId="18" fillId="3" borderId="2" xfId="0" applyFont="1" applyFill="1" applyBorder="1" applyAlignment="1" applyProtection="1">
      <alignment vertical="center"/>
      <protection/>
    </xf>
    <xf numFmtId="0" fontId="18" fillId="3" borderId="3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7" fillId="2" borderId="53" xfId="0" applyFont="1" applyFill="1" applyBorder="1" applyAlignment="1" applyProtection="1">
      <alignment horizontal="center" vertical="center" wrapText="1"/>
      <protection/>
    </xf>
    <xf numFmtId="0" fontId="27" fillId="2" borderId="39" xfId="0" applyFont="1" applyFill="1" applyBorder="1" applyAlignment="1" applyProtection="1">
      <alignment horizontal="center" vertical="center" wrapText="1"/>
      <protection/>
    </xf>
    <xf numFmtId="0" fontId="27" fillId="2" borderId="54" xfId="0" applyFont="1" applyFill="1" applyBorder="1" applyAlignment="1" applyProtection="1">
      <alignment horizontal="center" vertical="center" wrapText="1"/>
      <protection/>
    </xf>
    <xf numFmtId="0" fontId="43" fillId="5" borderId="53" xfId="0" applyFont="1" applyFill="1" applyBorder="1" applyAlignment="1" applyProtection="1">
      <alignment horizontal="center" vertical="center" wrapText="1"/>
      <protection/>
    </xf>
    <xf numFmtId="0" fontId="43" fillId="5" borderId="39" xfId="0" applyFont="1" applyFill="1" applyBorder="1" applyAlignment="1" applyProtection="1">
      <alignment horizontal="center" vertical="center" wrapText="1"/>
      <protection/>
    </xf>
    <xf numFmtId="0" fontId="43" fillId="5" borderId="54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/>
      <protection/>
    </xf>
    <xf numFmtId="0" fontId="20" fillId="0" borderId="51" xfId="0" applyFont="1" applyFill="1" applyBorder="1" applyAlignment="1" applyProtection="1">
      <alignment horizontal="center" vertical="center"/>
      <protection/>
    </xf>
    <xf numFmtId="0" fontId="20" fillId="0" borderId="52" xfId="0" applyFont="1" applyFill="1" applyBorder="1" applyAlignment="1" applyProtection="1">
      <alignment horizontal="left" vertical="center"/>
      <protection/>
    </xf>
    <xf numFmtId="0" fontId="31" fillId="0" borderId="53" xfId="0" applyFont="1" applyFill="1" applyBorder="1" applyAlignment="1" applyProtection="1">
      <alignment horizontal="center" vertical="center"/>
      <protection/>
    </xf>
    <xf numFmtId="0" fontId="31" fillId="0" borderId="54" xfId="0" applyFont="1" applyFill="1" applyBorder="1" applyAlignment="1" applyProtection="1">
      <alignment horizontal="center" vertical="center"/>
      <protection/>
    </xf>
    <xf numFmtId="0" fontId="26" fillId="15" borderId="25" xfId="0" applyFont="1" applyFill="1" applyBorder="1" applyAlignment="1" applyProtection="1">
      <alignment horizontal="center" vertical="center" wrapText="1"/>
      <protection/>
    </xf>
    <xf numFmtId="0" fontId="26" fillId="15" borderId="26" xfId="0" applyFont="1" applyFill="1" applyBorder="1" applyAlignment="1" applyProtection="1">
      <alignment horizontal="center" vertical="center" wrapText="1"/>
      <protection/>
    </xf>
    <xf numFmtId="0" fontId="26" fillId="15" borderId="27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 applyProtection="1">
      <alignment vertical="center"/>
      <protection/>
    </xf>
    <xf numFmtId="0" fontId="18" fillId="3" borderId="9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vertical="center"/>
      <protection/>
    </xf>
    <xf numFmtId="0" fontId="18" fillId="3" borderId="14" xfId="0" applyFont="1" applyFill="1" applyBorder="1" applyAlignment="1" applyProtection="1">
      <alignment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Protocole_Invert_RCS_V4_Mars12" xfId="22"/>
    <cellStyle name="Normal_résultats" xfId="23"/>
    <cellStyle name="Pourcentag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31" customWidth="1"/>
    <col min="2" max="2" width="17.28125" style="31" bestFit="1" customWidth="1"/>
    <col min="3" max="3" width="15.28125" style="31" customWidth="1"/>
    <col min="4" max="4" width="11.57421875" style="31" bestFit="1" customWidth="1"/>
    <col min="5" max="8" width="19.140625" style="31" customWidth="1"/>
    <col min="9" max="9" width="11.7109375" style="31" bestFit="1" customWidth="1"/>
    <col min="10" max="10" width="22.00390625" style="31" bestFit="1" customWidth="1"/>
    <col min="11" max="11" width="23.140625" style="31" customWidth="1"/>
    <col min="12" max="12" width="17.140625" style="31" bestFit="1" customWidth="1"/>
    <col min="13" max="13" width="11.7109375" style="31" bestFit="1" customWidth="1"/>
    <col min="14" max="14" width="16.8515625" style="31" bestFit="1" customWidth="1"/>
    <col min="15" max="15" width="13.28125" style="31" bestFit="1" customWidth="1"/>
    <col min="16" max="16" width="11.00390625" style="31" bestFit="1" customWidth="1"/>
    <col min="17" max="17" width="18.57421875" style="31" bestFit="1" customWidth="1"/>
    <col min="18" max="18" width="13.421875" style="31" bestFit="1" customWidth="1"/>
    <col min="19" max="16384" width="9.00390625" style="31" customWidth="1"/>
  </cols>
  <sheetData>
    <row r="1" spans="1:256" s="1" customFormat="1" ht="18.75" thickBot="1">
      <c r="A1" s="267" t="s">
        <v>0</v>
      </c>
      <c r="B1" s="268"/>
      <c r="C1" s="13"/>
      <c r="D1" s="13"/>
      <c r="E1" s="13"/>
      <c r="F1" s="13"/>
      <c r="G1" s="13"/>
      <c r="H1" s="13"/>
      <c r="I1" s="14" t="s">
        <v>1</v>
      </c>
      <c r="J1" s="262" t="s">
        <v>0</v>
      </c>
      <c r="K1" s="263"/>
      <c r="L1" s="13"/>
      <c r="M1" s="13"/>
      <c r="N1" s="13"/>
      <c r="O1" s="13"/>
      <c r="P1" s="15"/>
      <c r="Q1" s="2"/>
      <c r="R1" s="14" t="s">
        <v>2</v>
      </c>
      <c r="S1" s="2"/>
      <c r="T1" s="2"/>
      <c r="U1" s="2"/>
      <c r="V1" s="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1" customFormat="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4"/>
      <c r="Q2" s="18"/>
      <c r="R2" s="18"/>
      <c r="S2" s="18"/>
      <c r="T2" s="18"/>
      <c r="U2" s="18"/>
      <c r="V2" s="18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1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8"/>
      <c r="U3" s="18"/>
      <c r="V3" s="18"/>
      <c r="W3" s="18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5"/>
      <c r="IS3" s="15"/>
      <c r="IT3" s="15"/>
      <c r="IU3" s="15"/>
      <c r="IV3" s="15"/>
    </row>
    <row r="4" spans="1:256" s="1" customFormat="1" ht="12.75">
      <c r="A4" s="19" t="s">
        <v>3</v>
      </c>
      <c r="B4" s="20" t="s">
        <v>3</v>
      </c>
      <c r="C4" s="20" t="s">
        <v>3</v>
      </c>
      <c r="D4" s="20" t="s">
        <v>3</v>
      </c>
      <c r="E4" s="21" t="s">
        <v>3</v>
      </c>
      <c r="F4" s="22" t="s">
        <v>3</v>
      </c>
      <c r="G4" s="21" t="s">
        <v>3</v>
      </c>
      <c r="H4" s="22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23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5"/>
      <c r="IS4" s="15"/>
      <c r="IT4" s="15"/>
      <c r="IU4" s="15"/>
      <c r="IV4" s="15"/>
    </row>
    <row r="5" spans="1:256" s="5" customFormat="1" ht="12.75">
      <c r="A5" s="24" t="s">
        <v>4</v>
      </c>
      <c r="B5" s="25" t="s">
        <v>5</v>
      </c>
      <c r="C5" s="25" t="s">
        <v>6</v>
      </c>
      <c r="D5" s="26" t="s">
        <v>7</v>
      </c>
      <c r="E5" s="25" t="s">
        <v>8</v>
      </c>
      <c r="F5" s="27" t="s">
        <v>9</v>
      </c>
      <c r="G5" s="25" t="s">
        <v>10</v>
      </c>
      <c r="H5" s="27" t="s">
        <v>11</v>
      </c>
      <c r="I5" s="28"/>
      <c r="J5" s="264" t="s">
        <v>12</v>
      </c>
      <c r="K5" s="265"/>
      <c r="L5" s="265"/>
      <c r="M5" s="265"/>
      <c r="N5" s="265"/>
      <c r="O5" s="265"/>
      <c r="P5" s="266"/>
      <c r="Q5" s="15"/>
      <c r="R5" s="15"/>
      <c r="S5" s="28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28"/>
      <c r="IS5" s="28"/>
      <c r="IT5" s="28"/>
      <c r="IU5" s="28"/>
      <c r="IV5" s="28"/>
    </row>
    <row r="6" spans="1:256" s="6" customFormat="1" ht="12.75">
      <c r="A6" s="269">
        <v>6830079</v>
      </c>
      <c r="B6" s="272" t="s">
        <v>236</v>
      </c>
      <c r="C6" s="272" t="s">
        <v>246</v>
      </c>
      <c r="D6" s="278" t="s">
        <v>235</v>
      </c>
      <c r="E6" s="275">
        <v>950979.3641313046</v>
      </c>
      <c r="F6" s="275">
        <v>6526125.093813021</v>
      </c>
      <c r="G6" s="275">
        <v>950907.0731414991</v>
      </c>
      <c r="H6" s="283">
        <v>6526295.518333339</v>
      </c>
      <c r="I6" s="15"/>
      <c r="J6" s="15"/>
      <c r="K6" s="15"/>
      <c r="L6" s="15"/>
      <c r="M6" s="15"/>
      <c r="N6" s="15"/>
      <c r="O6" s="28"/>
      <c r="P6" s="30"/>
      <c r="Q6" s="17"/>
      <c r="R6" s="23"/>
      <c r="S6" s="1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5"/>
      <c r="IS6" s="15"/>
      <c r="IT6" s="15"/>
      <c r="IU6" s="15"/>
      <c r="IV6" s="15"/>
    </row>
    <row r="7" spans="1:38" ht="12.75">
      <c r="A7" s="270"/>
      <c r="B7" s="273"/>
      <c r="C7" s="273"/>
      <c r="D7" s="279"/>
      <c r="E7" s="276"/>
      <c r="F7" s="276"/>
      <c r="G7" s="276"/>
      <c r="H7" s="284"/>
      <c r="J7" s="32" t="s">
        <v>13</v>
      </c>
      <c r="K7" s="33"/>
      <c r="L7" s="33"/>
      <c r="M7" s="33"/>
      <c r="N7" s="34"/>
      <c r="O7" s="35"/>
      <c r="P7" s="28"/>
      <c r="Q7" s="28"/>
      <c r="R7" s="28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2.75">
      <c r="A8" s="271"/>
      <c r="B8" s="274"/>
      <c r="C8" s="274"/>
      <c r="D8" s="280"/>
      <c r="E8" s="277"/>
      <c r="F8" s="277"/>
      <c r="G8" s="277"/>
      <c r="H8" s="285"/>
      <c r="J8" s="37" t="s">
        <v>14</v>
      </c>
      <c r="K8" s="38" t="s">
        <v>161</v>
      </c>
      <c r="L8" s="38"/>
      <c r="M8" s="38"/>
      <c r="N8" s="38"/>
      <c r="O8" s="39"/>
      <c r="P8" s="40"/>
      <c r="Q8" s="15"/>
      <c r="R8" s="15"/>
    </row>
    <row r="9" spans="5:16" ht="12.75" customHeight="1">
      <c r="E9" s="23"/>
      <c r="F9" s="23"/>
      <c r="G9" s="23"/>
      <c r="H9" s="23"/>
      <c r="I9" s="23"/>
      <c r="J9" s="41" t="s">
        <v>15</v>
      </c>
      <c r="K9" s="42" t="s">
        <v>161</v>
      </c>
      <c r="L9" s="42"/>
      <c r="M9" s="42"/>
      <c r="N9" s="42"/>
      <c r="O9" s="43"/>
      <c r="P9" s="44"/>
    </row>
    <row r="10" spans="4:16" ht="12.75" customHeight="1">
      <c r="D10" s="23"/>
      <c r="E10" s="294" t="s">
        <v>172</v>
      </c>
      <c r="F10" s="295"/>
      <c r="G10" s="296"/>
      <c r="H10" s="23"/>
      <c r="I10" s="23"/>
      <c r="J10" s="41" t="s">
        <v>16</v>
      </c>
      <c r="K10" s="42" t="s">
        <v>173</v>
      </c>
      <c r="L10" s="42"/>
      <c r="M10" s="42"/>
      <c r="N10" s="42"/>
      <c r="O10" s="43"/>
      <c r="P10" s="44"/>
    </row>
    <row r="11" spans="4:19" ht="12.75" customHeight="1">
      <c r="D11" s="23"/>
      <c r="E11" s="297"/>
      <c r="F11" s="298"/>
      <c r="G11" s="299"/>
      <c r="H11" s="23"/>
      <c r="I11" s="23"/>
      <c r="J11" s="41" t="s">
        <v>17</v>
      </c>
      <c r="K11" s="42" t="s">
        <v>18</v>
      </c>
      <c r="L11" s="42"/>
      <c r="M11" s="42"/>
      <c r="N11" s="42"/>
      <c r="O11" s="43"/>
      <c r="P11" s="44"/>
      <c r="S11" s="23"/>
    </row>
    <row r="12" spans="1:19" ht="14.25" customHeight="1">
      <c r="A12" s="19" t="s">
        <v>3</v>
      </c>
      <c r="B12" s="45" t="s">
        <v>19</v>
      </c>
      <c r="C12" s="46">
        <v>10.2</v>
      </c>
      <c r="D12" s="23"/>
      <c r="E12" s="297"/>
      <c r="F12" s="298"/>
      <c r="G12" s="299"/>
      <c r="H12" s="23"/>
      <c r="I12" s="23"/>
      <c r="J12" s="41" t="s">
        <v>20</v>
      </c>
      <c r="K12" s="42" t="s">
        <v>21</v>
      </c>
      <c r="L12" s="42"/>
      <c r="M12" s="42"/>
      <c r="N12" s="42"/>
      <c r="O12" s="43"/>
      <c r="P12" s="44"/>
      <c r="S12" s="23"/>
    </row>
    <row r="13" spans="1:19" ht="14.25" customHeight="1">
      <c r="A13" s="47" t="s">
        <v>3</v>
      </c>
      <c r="B13" s="48" t="s">
        <v>22</v>
      </c>
      <c r="C13" s="49">
        <v>190</v>
      </c>
      <c r="D13" s="23"/>
      <c r="E13" s="297"/>
      <c r="F13" s="298"/>
      <c r="G13" s="299"/>
      <c r="H13" s="23"/>
      <c r="I13" s="23"/>
      <c r="J13" s="41" t="s">
        <v>23</v>
      </c>
      <c r="K13" s="42" t="s">
        <v>24</v>
      </c>
      <c r="L13" s="42"/>
      <c r="M13" s="42"/>
      <c r="N13" s="42"/>
      <c r="O13" s="43"/>
      <c r="P13" s="44"/>
      <c r="Q13" s="23"/>
      <c r="R13" s="23"/>
      <c r="S13" s="15"/>
    </row>
    <row r="14" spans="1:19" ht="14.25" customHeight="1">
      <c r="A14" s="47" t="s">
        <v>3</v>
      </c>
      <c r="B14" s="48" t="s">
        <v>25</v>
      </c>
      <c r="C14" s="49">
        <v>9.010000000000002</v>
      </c>
      <c r="D14" s="23"/>
      <c r="E14" s="300"/>
      <c r="F14" s="301"/>
      <c r="G14" s="302"/>
      <c r="H14" s="23"/>
      <c r="I14" s="23"/>
      <c r="J14" s="41" t="s">
        <v>26</v>
      </c>
      <c r="K14" s="42" t="s">
        <v>27</v>
      </c>
      <c r="L14" s="42"/>
      <c r="M14" s="42"/>
      <c r="N14" s="42"/>
      <c r="O14" s="43"/>
      <c r="P14" s="44"/>
      <c r="Q14" s="23"/>
      <c r="R14" s="23"/>
      <c r="S14" s="15"/>
    </row>
    <row r="15" spans="1:19" ht="14.25" customHeight="1">
      <c r="A15" s="50"/>
      <c r="B15" s="48" t="s">
        <v>28</v>
      </c>
      <c r="C15" s="51">
        <f>C13*C14</f>
        <v>1711.9000000000003</v>
      </c>
      <c r="D15" s="23"/>
      <c r="E15" s="52"/>
      <c r="F15" s="52"/>
      <c r="G15" s="52"/>
      <c r="H15" s="23"/>
      <c r="I15" s="23"/>
      <c r="J15" s="53" t="s">
        <v>29</v>
      </c>
      <c r="K15" s="54" t="s">
        <v>30</v>
      </c>
      <c r="L15" s="55"/>
      <c r="M15" s="55"/>
      <c r="N15" s="54"/>
      <c r="O15" s="56"/>
      <c r="P15" s="57"/>
      <c r="Q15" s="28"/>
      <c r="R15" s="15"/>
      <c r="S15" s="28"/>
    </row>
    <row r="16" spans="1:19" ht="11.25" customHeight="1">
      <c r="A16" s="58"/>
      <c r="B16" s="59" t="s">
        <v>31</v>
      </c>
      <c r="C16" s="60">
        <f>+C15*0.05</f>
        <v>85.59500000000003</v>
      </c>
      <c r="D16" s="23"/>
      <c r="E16" s="23"/>
      <c r="F16" s="23"/>
      <c r="G16" s="23"/>
      <c r="H16" s="23"/>
      <c r="I16" s="23"/>
      <c r="J16" s="15"/>
      <c r="K16" s="15"/>
      <c r="L16" s="15"/>
      <c r="M16" s="15"/>
      <c r="N16" s="61"/>
      <c r="O16" s="15"/>
      <c r="P16" s="28"/>
      <c r="Q16" s="28"/>
      <c r="R16" s="15"/>
      <c r="S16" s="62"/>
    </row>
    <row r="17" spans="1:19" ht="14.25" customHeight="1">
      <c r="A17" s="63" t="s">
        <v>32</v>
      </c>
      <c r="B17" s="64"/>
      <c r="C17" s="64"/>
      <c r="D17" s="65"/>
      <c r="E17" s="64"/>
      <c r="F17" s="23"/>
      <c r="G17" s="23"/>
      <c r="H17" s="23"/>
      <c r="I17" s="23"/>
      <c r="J17" s="66"/>
      <c r="K17" s="67" t="s">
        <v>3</v>
      </c>
      <c r="L17" s="67" t="s">
        <v>3</v>
      </c>
      <c r="M17" s="67" t="s">
        <v>3</v>
      </c>
      <c r="N17" s="68" t="s">
        <v>33</v>
      </c>
      <c r="O17" s="68" t="s">
        <v>33</v>
      </c>
      <c r="P17" s="68" t="s">
        <v>33</v>
      </c>
      <c r="Q17" s="68" t="s">
        <v>33</v>
      </c>
      <c r="R17" s="68" t="s">
        <v>33</v>
      </c>
      <c r="S17" s="15"/>
    </row>
    <row r="18" spans="1:19" ht="22.5">
      <c r="A18" s="306"/>
      <c r="B18" s="307"/>
      <c r="C18" s="307"/>
      <c r="D18" s="307"/>
      <c r="E18" s="308"/>
      <c r="F18" s="23"/>
      <c r="G18" s="23"/>
      <c r="H18" s="23"/>
      <c r="I18" s="23"/>
      <c r="J18" s="69" t="s">
        <v>34</v>
      </c>
      <c r="K18" s="70" t="s">
        <v>14</v>
      </c>
      <c r="L18" s="71" t="s">
        <v>15</v>
      </c>
      <c r="M18" s="71" t="s">
        <v>16</v>
      </c>
      <c r="N18" s="71" t="s">
        <v>17</v>
      </c>
      <c r="O18" s="71" t="s">
        <v>20</v>
      </c>
      <c r="P18" s="71" t="s">
        <v>23</v>
      </c>
      <c r="Q18" s="71" t="s">
        <v>26</v>
      </c>
      <c r="R18" s="72" t="s">
        <v>29</v>
      </c>
      <c r="S18" s="15"/>
    </row>
    <row r="19" spans="1:19" ht="14.25" customHeight="1">
      <c r="A19" s="23"/>
      <c r="B19" s="23"/>
      <c r="C19" s="23"/>
      <c r="D19" s="23"/>
      <c r="E19" s="23"/>
      <c r="F19" s="23"/>
      <c r="G19" s="23"/>
      <c r="H19" s="23"/>
      <c r="I19" s="23"/>
      <c r="J19" s="73" t="s">
        <v>35</v>
      </c>
      <c r="K19" s="67" t="s">
        <v>87</v>
      </c>
      <c r="L19" s="67" t="s">
        <v>62</v>
      </c>
      <c r="M19" s="67" t="s">
        <v>168</v>
      </c>
      <c r="N19" s="74">
        <v>25</v>
      </c>
      <c r="O19" s="74"/>
      <c r="P19" s="74"/>
      <c r="Q19" s="74"/>
      <c r="R19" s="75"/>
      <c r="S19" s="15"/>
    </row>
    <row r="20" spans="1:19" ht="14.25" customHeight="1">
      <c r="A20" s="23"/>
      <c r="B20" s="23"/>
      <c r="C20" s="23"/>
      <c r="D20" s="23"/>
      <c r="E20" s="23"/>
      <c r="F20" s="23"/>
      <c r="G20" s="23"/>
      <c r="H20" s="23"/>
      <c r="I20" s="23"/>
      <c r="J20" s="76" t="s">
        <v>36</v>
      </c>
      <c r="K20" s="67" t="s">
        <v>93</v>
      </c>
      <c r="L20" s="67" t="s">
        <v>54</v>
      </c>
      <c r="M20" s="67" t="s">
        <v>168</v>
      </c>
      <c r="N20" s="74">
        <v>50</v>
      </c>
      <c r="O20" s="74"/>
      <c r="P20" s="74"/>
      <c r="Q20" s="74"/>
      <c r="R20" s="75"/>
      <c r="S20" s="15"/>
    </row>
    <row r="21" spans="1:19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76" t="s">
        <v>37</v>
      </c>
      <c r="K21" s="67" t="s">
        <v>96</v>
      </c>
      <c r="L21" s="67" t="s">
        <v>57</v>
      </c>
      <c r="M21" s="67" t="s">
        <v>168</v>
      </c>
      <c r="N21" s="74">
        <v>20</v>
      </c>
      <c r="O21" s="74"/>
      <c r="P21" s="74"/>
      <c r="Q21" s="74"/>
      <c r="R21" s="75"/>
      <c r="S21" s="15"/>
    </row>
    <row r="22" spans="1:19" ht="14.25" customHeight="1">
      <c r="A22" s="32" t="s">
        <v>13</v>
      </c>
      <c r="B22" s="42"/>
      <c r="C22" s="42"/>
      <c r="D22" s="16"/>
      <c r="E22" s="16"/>
      <c r="F22" s="77"/>
      <c r="G22" s="77"/>
      <c r="H22" s="77"/>
      <c r="J22" s="76" t="s">
        <v>38</v>
      </c>
      <c r="K22" s="67" t="s">
        <v>102</v>
      </c>
      <c r="L22" s="67" t="s">
        <v>62</v>
      </c>
      <c r="M22" s="67" t="s">
        <v>168</v>
      </c>
      <c r="N22" s="74">
        <v>40</v>
      </c>
      <c r="O22" s="74"/>
      <c r="P22" s="74"/>
      <c r="Q22" s="74"/>
      <c r="R22" s="75"/>
      <c r="S22" s="15"/>
    </row>
    <row r="23" spans="1:19" ht="14.25" customHeight="1">
      <c r="A23" s="260" t="s">
        <v>4</v>
      </c>
      <c r="B23" s="261"/>
      <c r="C23" s="38" t="s">
        <v>162</v>
      </c>
      <c r="D23" s="38"/>
      <c r="E23" s="38"/>
      <c r="F23" s="78"/>
      <c r="J23" s="76" t="s">
        <v>39</v>
      </c>
      <c r="K23" s="67" t="s">
        <v>99</v>
      </c>
      <c r="L23" s="67" t="s">
        <v>62</v>
      </c>
      <c r="M23" s="67" t="s">
        <v>169</v>
      </c>
      <c r="N23" s="74">
        <v>20</v>
      </c>
      <c r="O23" s="74"/>
      <c r="P23" s="74"/>
      <c r="Q23" s="74"/>
      <c r="R23" s="75"/>
      <c r="S23" s="15"/>
    </row>
    <row r="24" spans="1:19" ht="14.25" customHeight="1">
      <c r="A24" s="258" t="s">
        <v>5</v>
      </c>
      <c r="B24" s="259"/>
      <c r="C24" s="42" t="s">
        <v>40</v>
      </c>
      <c r="D24" s="42"/>
      <c r="E24" s="42"/>
      <c r="F24" s="80"/>
      <c r="J24" s="76" t="s">
        <v>41</v>
      </c>
      <c r="K24" s="67" t="s">
        <v>99</v>
      </c>
      <c r="L24" s="67" t="s">
        <v>57</v>
      </c>
      <c r="M24" s="67" t="s">
        <v>169</v>
      </c>
      <c r="N24" s="74">
        <v>40</v>
      </c>
      <c r="O24" s="74"/>
      <c r="P24" s="74"/>
      <c r="Q24" s="74"/>
      <c r="R24" s="75"/>
      <c r="S24" s="15"/>
    </row>
    <row r="25" spans="1:19" ht="14.25" customHeight="1">
      <c r="A25" s="258" t="s">
        <v>42</v>
      </c>
      <c r="B25" s="259"/>
      <c r="C25" s="42" t="s">
        <v>43</v>
      </c>
      <c r="D25" s="42"/>
      <c r="E25" s="42"/>
      <c r="F25" s="80"/>
      <c r="J25" s="76" t="s">
        <v>44</v>
      </c>
      <c r="K25" s="67" t="s">
        <v>99</v>
      </c>
      <c r="L25" s="67" t="s">
        <v>54</v>
      </c>
      <c r="M25" s="67" t="s">
        <v>169</v>
      </c>
      <c r="N25" s="74">
        <v>30</v>
      </c>
      <c r="O25" s="74"/>
      <c r="P25" s="74"/>
      <c r="Q25" s="74"/>
      <c r="R25" s="75"/>
      <c r="S25" s="15"/>
    </row>
    <row r="26" spans="1:19" ht="14.25" customHeight="1">
      <c r="A26" s="258" t="s">
        <v>7</v>
      </c>
      <c r="B26" s="259"/>
      <c r="C26" s="42" t="s">
        <v>163</v>
      </c>
      <c r="D26" s="42"/>
      <c r="E26" s="42"/>
      <c r="F26" s="80"/>
      <c r="J26" s="76" t="s">
        <v>45</v>
      </c>
      <c r="K26" s="67" t="s">
        <v>99</v>
      </c>
      <c r="L26" s="67" t="s">
        <v>67</v>
      </c>
      <c r="M26" s="67" t="s">
        <v>169</v>
      </c>
      <c r="N26" s="74">
        <v>30</v>
      </c>
      <c r="O26" s="74"/>
      <c r="P26" s="74"/>
      <c r="Q26" s="74"/>
      <c r="R26" s="75"/>
      <c r="S26" s="15"/>
    </row>
    <row r="27" spans="1:19" ht="14.25" customHeight="1">
      <c r="A27" s="258" t="s">
        <v>8</v>
      </c>
      <c r="B27" s="259"/>
      <c r="C27" s="32" t="s">
        <v>174</v>
      </c>
      <c r="D27" s="32"/>
      <c r="E27" s="32"/>
      <c r="F27" s="80"/>
      <c r="J27" s="76" t="s">
        <v>46</v>
      </c>
      <c r="K27" s="67" t="s">
        <v>99</v>
      </c>
      <c r="L27" s="67" t="s">
        <v>62</v>
      </c>
      <c r="M27" s="67" t="s">
        <v>170</v>
      </c>
      <c r="N27" s="74">
        <v>40</v>
      </c>
      <c r="O27" s="74"/>
      <c r="P27" s="74"/>
      <c r="Q27" s="74"/>
      <c r="R27" s="75"/>
      <c r="S27" s="15"/>
    </row>
    <row r="28" spans="1:19" ht="14.25" customHeight="1">
      <c r="A28" s="258" t="s">
        <v>9</v>
      </c>
      <c r="B28" s="259"/>
      <c r="C28" s="32" t="s">
        <v>175</v>
      </c>
      <c r="D28" s="32"/>
      <c r="E28" s="32"/>
      <c r="F28" s="80"/>
      <c r="J28" s="76" t="s">
        <v>47</v>
      </c>
      <c r="K28" s="67" t="s">
        <v>99</v>
      </c>
      <c r="L28" s="67" t="s">
        <v>57</v>
      </c>
      <c r="M28" s="67" t="s">
        <v>170</v>
      </c>
      <c r="N28" s="74">
        <v>20</v>
      </c>
      <c r="O28" s="74"/>
      <c r="P28" s="74"/>
      <c r="Q28" s="74"/>
      <c r="R28" s="75"/>
      <c r="S28" s="15"/>
    </row>
    <row r="29" spans="1:18" ht="14.25" customHeight="1">
      <c r="A29" s="258" t="s">
        <v>10</v>
      </c>
      <c r="B29" s="259"/>
      <c r="C29" s="32" t="s">
        <v>176</v>
      </c>
      <c r="D29" s="32"/>
      <c r="E29" s="32"/>
      <c r="F29" s="80"/>
      <c r="J29" s="76" t="s">
        <v>48</v>
      </c>
      <c r="K29" s="67" t="s">
        <v>99</v>
      </c>
      <c r="L29" s="67" t="s">
        <v>54</v>
      </c>
      <c r="M29" s="67" t="s">
        <v>170</v>
      </c>
      <c r="N29" s="74">
        <v>15</v>
      </c>
      <c r="O29" s="74"/>
      <c r="P29" s="74"/>
      <c r="Q29" s="74"/>
      <c r="R29" s="75"/>
    </row>
    <row r="30" spans="1:18" ht="14.25" customHeight="1">
      <c r="A30" s="258" t="s">
        <v>11</v>
      </c>
      <c r="B30" s="259"/>
      <c r="C30" s="32" t="s">
        <v>177</v>
      </c>
      <c r="D30" s="32"/>
      <c r="E30" s="32"/>
      <c r="F30" s="80"/>
      <c r="J30" s="81" t="s">
        <v>49</v>
      </c>
      <c r="K30" s="82" t="s">
        <v>99</v>
      </c>
      <c r="L30" s="82" t="s">
        <v>67</v>
      </c>
      <c r="M30" s="82" t="s">
        <v>170</v>
      </c>
      <c r="N30" s="83">
        <v>20</v>
      </c>
      <c r="O30" s="83"/>
      <c r="P30" s="83"/>
      <c r="Q30" s="83"/>
      <c r="R30" s="84"/>
    </row>
    <row r="31" spans="1:6" ht="14.25" customHeight="1">
      <c r="A31" s="258" t="s">
        <v>19</v>
      </c>
      <c r="B31" s="259"/>
      <c r="C31" s="32" t="s">
        <v>178</v>
      </c>
      <c r="D31" s="32"/>
      <c r="E31" s="36"/>
      <c r="F31" s="80"/>
    </row>
    <row r="32" spans="1:14" ht="14.25" customHeight="1">
      <c r="A32" s="258" t="s">
        <v>22</v>
      </c>
      <c r="B32" s="259"/>
      <c r="C32" s="32" t="s">
        <v>179</v>
      </c>
      <c r="D32" s="32"/>
      <c r="E32" s="42"/>
      <c r="F32" s="80"/>
      <c r="L32" s="32" t="s">
        <v>13</v>
      </c>
      <c r="M32" s="15"/>
      <c r="N32" s="17"/>
    </row>
    <row r="33" spans="1:15" ht="14.25" customHeight="1">
      <c r="A33" s="41" t="s">
        <v>25</v>
      </c>
      <c r="B33" s="79"/>
      <c r="C33" s="32" t="s">
        <v>180</v>
      </c>
      <c r="D33" s="42"/>
      <c r="E33" s="42"/>
      <c r="F33" s="80"/>
      <c r="L33" s="281" t="s">
        <v>50</v>
      </c>
      <c r="M33" s="282"/>
      <c r="N33" s="85" t="s">
        <v>51</v>
      </c>
      <c r="O33" s="85" t="s">
        <v>52</v>
      </c>
    </row>
    <row r="34" spans="1:15" ht="14.25" customHeight="1">
      <c r="A34" s="41" t="s">
        <v>28</v>
      </c>
      <c r="B34" s="79"/>
      <c r="C34" s="32" t="s">
        <v>181</v>
      </c>
      <c r="D34" s="42"/>
      <c r="E34" s="42"/>
      <c r="F34" s="80"/>
      <c r="L34" s="86" t="s">
        <v>53</v>
      </c>
      <c r="M34" s="87"/>
      <c r="N34" s="88" t="s">
        <v>54</v>
      </c>
      <c r="O34" s="88" t="s">
        <v>55</v>
      </c>
    </row>
    <row r="35" spans="1:15" ht="14.25" customHeight="1">
      <c r="A35" s="41" t="s">
        <v>31</v>
      </c>
      <c r="B35" s="79"/>
      <c r="C35" s="42" t="s">
        <v>182</v>
      </c>
      <c r="D35" s="42"/>
      <c r="E35" s="42"/>
      <c r="F35" s="80"/>
      <c r="L35" s="89" t="s">
        <v>56</v>
      </c>
      <c r="M35" s="90"/>
      <c r="N35" s="91" t="s">
        <v>57</v>
      </c>
      <c r="O35" s="91" t="s">
        <v>58</v>
      </c>
    </row>
    <row r="36" spans="1:15" ht="14.25" customHeight="1">
      <c r="A36" s="41" t="s">
        <v>59</v>
      </c>
      <c r="B36" s="79"/>
      <c r="C36" s="42" t="s">
        <v>60</v>
      </c>
      <c r="D36" s="42"/>
      <c r="E36" s="42"/>
      <c r="F36" s="80"/>
      <c r="L36" s="89" t="s">
        <v>61</v>
      </c>
      <c r="M36" s="90"/>
      <c r="N36" s="91" t="s">
        <v>62</v>
      </c>
      <c r="O36" s="91" t="s">
        <v>63</v>
      </c>
    </row>
    <row r="37" spans="1:15" ht="14.25" customHeight="1">
      <c r="A37" s="53" t="s">
        <v>64</v>
      </c>
      <c r="B37" s="92"/>
      <c r="C37" s="54" t="s">
        <v>65</v>
      </c>
      <c r="D37" s="56"/>
      <c r="E37" s="56"/>
      <c r="F37" s="93"/>
      <c r="L37" s="94" t="s">
        <v>66</v>
      </c>
      <c r="M37" s="95"/>
      <c r="N37" s="96" t="s">
        <v>67</v>
      </c>
      <c r="O37" s="96" t="s">
        <v>68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0</v>
      </c>
      <c r="B41" s="263"/>
      <c r="C41" s="13"/>
      <c r="D41" s="13"/>
      <c r="E41" s="13"/>
      <c r="F41" s="13"/>
      <c r="G41" s="14" t="s">
        <v>69</v>
      </c>
      <c r="H41" s="262" t="s">
        <v>0</v>
      </c>
      <c r="I41" s="263"/>
      <c r="J41" s="13"/>
      <c r="K41" s="13"/>
      <c r="L41" s="13"/>
      <c r="M41" s="13"/>
      <c r="Q41" s="14" t="s">
        <v>70</v>
      </c>
    </row>
    <row r="42" spans="1:15" ht="14.25" customHeight="1">
      <c r="A42" s="97"/>
      <c r="B42" s="97"/>
      <c r="C42" s="13"/>
      <c r="D42" s="13"/>
      <c r="E42" s="13"/>
      <c r="F42" s="13"/>
      <c r="G42" s="14"/>
      <c r="I42" s="97"/>
      <c r="J42" s="97"/>
      <c r="K42" s="13"/>
      <c r="L42" s="13"/>
      <c r="M42" s="13"/>
      <c r="N42" s="13"/>
      <c r="O42" s="14"/>
    </row>
    <row r="43" spans="1:15" ht="14.25" customHeight="1">
      <c r="A43" s="97"/>
      <c r="B43" s="97"/>
      <c r="C43" s="13"/>
      <c r="D43" s="13"/>
      <c r="E43" s="13"/>
      <c r="F43" s="13"/>
      <c r="G43" s="14"/>
      <c r="I43" s="97"/>
      <c r="J43" s="97"/>
      <c r="K43" s="13"/>
      <c r="L43" s="13"/>
      <c r="M43" s="13"/>
      <c r="N43" s="13"/>
      <c r="O43" s="14"/>
    </row>
    <row r="44" spans="4:6" ht="13.5" customHeight="1" thickBot="1">
      <c r="D44" s="23"/>
      <c r="E44" s="23"/>
      <c r="F44" s="23"/>
    </row>
    <row r="45" spans="8:16" ht="12" customHeight="1" thickBot="1">
      <c r="H45" s="303" t="s">
        <v>71</v>
      </c>
      <c r="I45" s="304"/>
      <c r="J45" s="304"/>
      <c r="K45" s="304"/>
      <c r="L45" s="304"/>
      <c r="M45" s="304"/>
      <c r="N45" s="304"/>
      <c r="O45" s="304"/>
      <c r="P45" s="305"/>
    </row>
    <row r="46" spans="8:16" ht="12" thickBot="1">
      <c r="H46" s="98" t="s">
        <v>51</v>
      </c>
      <c r="I46" s="313" t="s">
        <v>67</v>
      </c>
      <c r="J46" s="314"/>
      <c r="K46" s="286" t="s">
        <v>62</v>
      </c>
      <c r="L46" s="287"/>
      <c r="M46" s="286" t="s">
        <v>57</v>
      </c>
      <c r="N46" s="287"/>
      <c r="O46" s="286" t="s">
        <v>54</v>
      </c>
      <c r="P46" s="287"/>
    </row>
    <row r="47" spans="1:16" ht="12.75" customHeight="1">
      <c r="A47" s="321" t="s">
        <v>72</v>
      </c>
      <c r="B47" s="322"/>
      <c r="C47" s="322"/>
      <c r="D47" s="322"/>
      <c r="E47" s="322"/>
      <c r="F47" s="322"/>
      <c r="G47" s="323"/>
      <c r="H47" s="317" t="s">
        <v>73</v>
      </c>
      <c r="I47" s="288" t="s">
        <v>74</v>
      </c>
      <c r="J47" s="289"/>
      <c r="K47" s="288" t="s">
        <v>75</v>
      </c>
      <c r="L47" s="289"/>
      <c r="M47" s="288" t="s">
        <v>76</v>
      </c>
      <c r="N47" s="289"/>
      <c r="O47" s="288" t="s">
        <v>77</v>
      </c>
      <c r="P47" s="289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18"/>
      <c r="I48" s="312" t="s">
        <v>68</v>
      </c>
      <c r="J48" s="315"/>
      <c r="K48" s="312" t="s">
        <v>63</v>
      </c>
      <c r="L48" s="315"/>
      <c r="M48" s="312" t="s">
        <v>58</v>
      </c>
      <c r="N48" s="315"/>
      <c r="O48" s="312" t="s">
        <v>55</v>
      </c>
      <c r="P48" s="315"/>
    </row>
    <row r="49" spans="1:256" s="8" customFormat="1" ht="13.5" customHeight="1">
      <c r="A49" s="319" t="s">
        <v>78</v>
      </c>
      <c r="B49" s="311" t="s">
        <v>79</v>
      </c>
      <c r="C49" s="327" t="s">
        <v>51</v>
      </c>
      <c r="D49" s="316" t="s">
        <v>80</v>
      </c>
      <c r="E49" s="309" t="s">
        <v>81</v>
      </c>
      <c r="F49" s="309" t="s">
        <v>183</v>
      </c>
      <c r="G49" s="309" t="s">
        <v>82</v>
      </c>
      <c r="H49" s="99"/>
      <c r="I49" s="319" t="s">
        <v>83</v>
      </c>
      <c r="J49" s="319" t="s">
        <v>84</v>
      </c>
      <c r="K49" s="290" t="s">
        <v>83</v>
      </c>
      <c r="L49" s="292" t="s">
        <v>84</v>
      </c>
      <c r="M49" s="290" t="s">
        <v>83</v>
      </c>
      <c r="N49" s="292" t="s">
        <v>84</v>
      </c>
      <c r="O49" s="290" t="s">
        <v>83</v>
      </c>
      <c r="P49" s="292" t="s">
        <v>84</v>
      </c>
      <c r="Q49" s="331" t="s">
        <v>85</v>
      </c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</row>
    <row r="50" spans="1:256" s="8" customFormat="1" ht="13.5" customHeight="1" thickBot="1">
      <c r="A50" s="320"/>
      <c r="B50" s="312"/>
      <c r="C50" s="328"/>
      <c r="D50" s="315"/>
      <c r="E50" s="310"/>
      <c r="F50" s="310"/>
      <c r="G50" s="310"/>
      <c r="H50" s="101"/>
      <c r="I50" s="320"/>
      <c r="J50" s="320"/>
      <c r="K50" s="291"/>
      <c r="L50" s="293"/>
      <c r="M50" s="291"/>
      <c r="N50" s="293"/>
      <c r="O50" s="291"/>
      <c r="P50" s="293"/>
      <c r="Q50" s="332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1:17" ht="12.75">
      <c r="A51" s="102" t="s">
        <v>86</v>
      </c>
      <c r="B51" s="103" t="s">
        <v>86</v>
      </c>
      <c r="C51" s="104" t="s">
        <v>87</v>
      </c>
      <c r="D51" s="105">
        <v>11</v>
      </c>
      <c r="E51" s="105">
        <v>1</v>
      </c>
      <c r="F51" s="106" t="s">
        <v>237</v>
      </c>
      <c r="G51" s="107"/>
      <c r="H51" s="101"/>
      <c r="I51" s="107"/>
      <c r="J51" s="107">
        <v>2</v>
      </c>
      <c r="K51" s="108" t="s">
        <v>35</v>
      </c>
      <c r="L51" s="109">
        <v>3</v>
      </c>
      <c r="M51" s="108"/>
      <c r="N51" s="109">
        <v>1</v>
      </c>
      <c r="O51" s="108"/>
      <c r="P51" s="109"/>
      <c r="Q51" s="107">
        <v>1</v>
      </c>
    </row>
    <row r="52" spans="1:17" ht="12.75">
      <c r="A52" s="110" t="s">
        <v>88</v>
      </c>
      <c r="B52" s="111" t="s">
        <v>89</v>
      </c>
      <c r="C52" s="112" t="s">
        <v>90</v>
      </c>
      <c r="D52" s="113">
        <v>10</v>
      </c>
      <c r="E52" s="113"/>
      <c r="F52" s="114"/>
      <c r="G52" s="115"/>
      <c r="H52" s="101"/>
      <c r="I52" s="115"/>
      <c r="J52" s="115"/>
      <c r="K52" s="116"/>
      <c r="L52" s="117"/>
      <c r="M52" s="116"/>
      <c r="N52" s="117"/>
      <c r="O52" s="116"/>
      <c r="P52" s="117"/>
      <c r="Q52" s="115">
        <v>0</v>
      </c>
    </row>
    <row r="53" spans="1:17" ht="22.5">
      <c r="A53" s="110" t="s">
        <v>91</v>
      </c>
      <c r="B53" s="111" t="s">
        <v>92</v>
      </c>
      <c r="C53" s="112" t="s">
        <v>93</v>
      </c>
      <c r="D53" s="113">
        <v>9</v>
      </c>
      <c r="E53" s="113">
        <v>1</v>
      </c>
      <c r="F53" s="114" t="s">
        <v>237</v>
      </c>
      <c r="G53" s="115"/>
      <c r="H53" s="101"/>
      <c r="I53" s="115"/>
      <c r="J53" s="115"/>
      <c r="K53" s="116"/>
      <c r="L53" s="117"/>
      <c r="M53" s="116"/>
      <c r="N53" s="117"/>
      <c r="O53" s="116" t="s">
        <v>36</v>
      </c>
      <c r="P53" s="117">
        <v>1</v>
      </c>
      <c r="Q53" s="115">
        <v>1</v>
      </c>
    </row>
    <row r="54" spans="1:17" ht="22.5">
      <c r="A54" s="110" t="s">
        <v>94</v>
      </c>
      <c r="B54" s="111" t="s">
        <v>95</v>
      </c>
      <c r="C54" s="118" t="s">
        <v>96</v>
      </c>
      <c r="D54" s="113">
        <v>8</v>
      </c>
      <c r="E54" s="113">
        <v>1</v>
      </c>
      <c r="F54" s="114" t="s">
        <v>237</v>
      </c>
      <c r="G54" s="115"/>
      <c r="H54" s="101"/>
      <c r="I54" s="115"/>
      <c r="J54" s="115"/>
      <c r="K54" s="116"/>
      <c r="L54" s="117">
        <v>2</v>
      </c>
      <c r="M54" s="116" t="s">
        <v>37</v>
      </c>
      <c r="N54" s="117">
        <v>3</v>
      </c>
      <c r="O54" s="116"/>
      <c r="P54" s="117">
        <v>1</v>
      </c>
      <c r="Q54" s="115">
        <v>1</v>
      </c>
    </row>
    <row r="55" spans="1:17" ht="33.75">
      <c r="A55" s="110" t="s">
        <v>97</v>
      </c>
      <c r="B55" s="111" t="s">
        <v>98</v>
      </c>
      <c r="C55" s="118" t="s">
        <v>99</v>
      </c>
      <c r="D55" s="113">
        <v>7</v>
      </c>
      <c r="E55" s="113">
        <v>90</v>
      </c>
      <c r="F55" s="114" t="s">
        <v>238</v>
      </c>
      <c r="G55" s="115"/>
      <c r="H55" s="101"/>
      <c r="I55" s="115" t="s">
        <v>244</v>
      </c>
      <c r="J55" s="115">
        <v>1</v>
      </c>
      <c r="K55" s="116" t="s">
        <v>241</v>
      </c>
      <c r="L55" s="117">
        <v>4</v>
      </c>
      <c r="M55" s="116" t="s">
        <v>242</v>
      </c>
      <c r="N55" s="117">
        <v>3</v>
      </c>
      <c r="O55" s="116" t="s">
        <v>243</v>
      </c>
      <c r="P55" s="117">
        <v>2</v>
      </c>
      <c r="Q55" s="115">
        <v>8</v>
      </c>
    </row>
    <row r="56" spans="1:17" ht="33.75">
      <c r="A56" s="110" t="s">
        <v>100</v>
      </c>
      <c r="B56" s="111" t="s">
        <v>101</v>
      </c>
      <c r="C56" s="118" t="s">
        <v>102</v>
      </c>
      <c r="D56" s="113">
        <v>6</v>
      </c>
      <c r="E56" s="113">
        <v>1</v>
      </c>
      <c r="F56" s="114" t="s">
        <v>237</v>
      </c>
      <c r="G56" s="115"/>
      <c r="H56" s="101"/>
      <c r="I56" s="115"/>
      <c r="J56" s="115">
        <v>2</v>
      </c>
      <c r="K56" s="116" t="s">
        <v>38</v>
      </c>
      <c r="L56" s="117">
        <v>3</v>
      </c>
      <c r="M56" s="116"/>
      <c r="N56" s="117">
        <v>1</v>
      </c>
      <c r="O56" s="116"/>
      <c r="P56" s="117"/>
      <c r="Q56" s="115">
        <v>1</v>
      </c>
    </row>
    <row r="57" spans="1:17" ht="22.5">
      <c r="A57" s="110" t="s">
        <v>103</v>
      </c>
      <c r="B57" s="111" t="s">
        <v>104</v>
      </c>
      <c r="C57" s="112" t="s">
        <v>105</v>
      </c>
      <c r="D57" s="113">
        <v>5</v>
      </c>
      <c r="E57" s="113">
        <v>3</v>
      </c>
      <c r="F57" s="114" t="s">
        <v>237</v>
      </c>
      <c r="G57" s="115"/>
      <c r="H57" s="101"/>
      <c r="I57" s="115"/>
      <c r="J57" s="115"/>
      <c r="K57" s="116"/>
      <c r="L57" s="117">
        <v>1</v>
      </c>
      <c r="M57" s="116"/>
      <c r="N57" s="117">
        <v>3</v>
      </c>
      <c r="O57" s="116"/>
      <c r="P57" s="117">
        <v>2</v>
      </c>
      <c r="Q57" s="115">
        <v>0</v>
      </c>
    </row>
    <row r="58" spans="1:17" ht="22.5">
      <c r="A58" s="110" t="s">
        <v>106</v>
      </c>
      <c r="B58" s="111" t="s">
        <v>107</v>
      </c>
      <c r="C58" s="112" t="s">
        <v>108</v>
      </c>
      <c r="D58" s="113">
        <v>4</v>
      </c>
      <c r="E58" s="113"/>
      <c r="F58" s="114" t="s">
        <v>239</v>
      </c>
      <c r="G58" s="115"/>
      <c r="H58" s="101"/>
      <c r="I58" s="115"/>
      <c r="J58" s="115"/>
      <c r="K58" s="116"/>
      <c r="L58" s="117"/>
      <c r="M58" s="116"/>
      <c r="N58" s="117"/>
      <c r="O58" s="116"/>
      <c r="P58" s="117"/>
      <c r="Q58" s="115">
        <v>0</v>
      </c>
    </row>
    <row r="59" spans="1:17" ht="22.5">
      <c r="A59" s="110" t="s">
        <v>109</v>
      </c>
      <c r="B59" s="111" t="s">
        <v>110</v>
      </c>
      <c r="C59" s="112" t="s">
        <v>111</v>
      </c>
      <c r="D59" s="113">
        <v>3</v>
      </c>
      <c r="E59" s="113"/>
      <c r="F59" s="114"/>
      <c r="G59" s="115"/>
      <c r="H59" s="101"/>
      <c r="I59" s="115"/>
      <c r="J59" s="115"/>
      <c r="K59" s="116"/>
      <c r="L59" s="117"/>
      <c r="M59" s="116"/>
      <c r="N59" s="117"/>
      <c r="O59" s="116"/>
      <c r="P59" s="117"/>
      <c r="Q59" s="115">
        <v>0</v>
      </c>
    </row>
    <row r="60" spans="1:17" ht="12.75">
      <c r="A60" s="110" t="s">
        <v>112</v>
      </c>
      <c r="B60" s="111" t="s">
        <v>113</v>
      </c>
      <c r="C60" s="112" t="s">
        <v>114</v>
      </c>
      <c r="D60" s="113">
        <v>2</v>
      </c>
      <c r="E60" s="113">
        <v>1</v>
      </c>
      <c r="F60" s="114" t="s">
        <v>237</v>
      </c>
      <c r="G60" s="115"/>
      <c r="H60" s="101"/>
      <c r="I60" s="115"/>
      <c r="J60" s="115"/>
      <c r="K60" s="116"/>
      <c r="L60" s="117"/>
      <c r="M60" s="116"/>
      <c r="N60" s="117">
        <v>1</v>
      </c>
      <c r="O60" s="116"/>
      <c r="P60" s="117">
        <v>2</v>
      </c>
      <c r="Q60" s="115">
        <v>0</v>
      </c>
    </row>
    <row r="61" spans="1:17" ht="12.75">
      <c r="A61" s="110" t="s">
        <v>115</v>
      </c>
      <c r="B61" s="111" t="s">
        <v>115</v>
      </c>
      <c r="C61" s="112" t="s">
        <v>116</v>
      </c>
      <c r="D61" s="113">
        <v>1</v>
      </c>
      <c r="E61" s="113">
        <v>1</v>
      </c>
      <c r="F61" s="114" t="s">
        <v>237</v>
      </c>
      <c r="G61" s="115"/>
      <c r="H61" s="101"/>
      <c r="I61" s="115"/>
      <c r="J61" s="115">
        <v>1</v>
      </c>
      <c r="K61" s="116"/>
      <c r="L61" s="117">
        <v>2</v>
      </c>
      <c r="M61" s="116"/>
      <c r="N61" s="117"/>
      <c r="O61" s="116"/>
      <c r="P61" s="117"/>
      <c r="Q61" s="115">
        <v>0</v>
      </c>
    </row>
    <row r="62" spans="1:17" ht="45.75" thickBot="1">
      <c r="A62" s="119" t="s">
        <v>117</v>
      </c>
      <c r="B62" s="120" t="s">
        <v>118</v>
      </c>
      <c r="C62" s="121" t="s">
        <v>119</v>
      </c>
      <c r="D62" s="122">
        <v>0</v>
      </c>
      <c r="E62" s="122">
        <v>1</v>
      </c>
      <c r="F62" s="123" t="s">
        <v>237</v>
      </c>
      <c r="G62" s="124"/>
      <c r="H62" s="101"/>
      <c r="I62" s="124"/>
      <c r="J62" s="124"/>
      <c r="K62" s="125"/>
      <c r="L62" s="126">
        <v>1</v>
      </c>
      <c r="M62" s="125"/>
      <c r="N62" s="126">
        <v>3</v>
      </c>
      <c r="O62" s="125"/>
      <c r="P62" s="126">
        <v>2</v>
      </c>
      <c r="Q62" s="124">
        <v>0</v>
      </c>
    </row>
    <row r="63" spans="8:16" ht="27.75" customHeight="1" thickBot="1">
      <c r="H63" s="127" t="s">
        <v>85</v>
      </c>
      <c r="I63" s="329">
        <v>2</v>
      </c>
      <c r="J63" s="330"/>
      <c r="K63" s="329">
        <v>4</v>
      </c>
      <c r="L63" s="330"/>
      <c r="M63" s="329">
        <v>3</v>
      </c>
      <c r="N63" s="330"/>
      <c r="O63" s="329">
        <v>3</v>
      </c>
      <c r="P63" s="330"/>
    </row>
    <row r="64" ht="12.75">
      <c r="H64" s="17"/>
    </row>
    <row r="65" spans="1:256" s="3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s="3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5"/>
      <c r="L66" s="15"/>
      <c r="M66" s="15"/>
      <c r="N66" s="15"/>
      <c r="O66" s="15"/>
      <c r="P66" s="15"/>
      <c r="Q66" s="15"/>
      <c r="R66" s="15"/>
      <c r="S66" s="15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3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5"/>
      <c r="L67" s="15"/>
      <c r="M67" s="15"/>
      <c r="N67" s="15"/>
      <c r="O67" s="15"/>
      <c r="P67" s="15"/>
      <c r="Q67" s="15"/>
      <c r="R67" s="15"/>
      <c r="S67" s="15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s="3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5"/>
      <c r="L68" s="15"/>
      <c r="M68" s="15"/>
      <c r="N68" s="15"/>
      <c r="O68" s="15"/>
      <c r="P68" s="15"/>
      <c r="Q68" s="15"/>
      <c r="R68" s="15"/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s="3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5"/>
      <c r="L69" s="15"/>
      <c r="M69" s="15"/>
      <c r="N69" s="15"/>
      <c r="O69" s="15"/>
      <c r="P69" s="15"/>
      <c r="Q69" s="15"/>
      <c r="R69" s="15"/>
      <c r="S69" s="15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s="3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5"/>
      <c r="L70" s="15"/>
      <c r="M70" s="15"/>
      <c r="N70" s="15"/>
      <c r="O70" s="15"/>
      <c r="P70" s="15"/>
      <c r="Q70" s="15"/>
      <c r="R70" s="15"/>
      <c r="S70" s="15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s="3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5"/>
      <c r="L71" s="15"/>
      <c r="M71" s="15"/>
      <c r="N71" s="15"/>
      <c r="O71" s="15"/>
      <c r="P71" s="15"/>
      <c r="Q71" s="15"/>
      <c r="R71" s="15"/>
      <c r="S71" s="15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s="3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5"/>
      <c r="L72" s="15"/>
      <c r="M72" s="15"/>
      <c r="N72" s="15"/>
      <c r="O72" s="15"/>
      <c r="P72" s="15"/>
      <c r="Q72" s="15"/>
      <c r="R72" s="15"/>
      <c r="S72" s="15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s="3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5"/>
      <c r="L73" s="15"/>
      <c r="M73" s="15"/>
      <c r="N73" s="15"/>
      <c r="O73" s="15"/>
      <c r="P73" s="15"/>
      <c r="Q73" s="15"/>
      <c r="R73" s="15"/>
      <c r="S73" s="15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s="3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5"/>
      <c r="L74" s="15"/>
      <c r="M74" s="15"/>
      <c r="N74" s="15"/>
      <c r="O74" s="15"/>
      <c r="P74" s="15"/>
      <c r="Q74" s="15"/>
      <c r="R74" s="15"/>
      <c r="S74" s="15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s="3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5"/>
      <c r="L75" s="15"/>
      <c r="M75" s="15"/>
      <c r="N75" s="15"/>
      <c r="O75" s="15"/>
      <c r="P75" s="15"/>
      <c r="Q75" s="15"/>
      <c r="R75" s="15"/>
      <c r="S75" s="15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s="3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5"/>
      <c r="L76" s="15"/>
      <c r="M76" s="15"/>
      <c r="N76" s="15"/>
      <c r="O76" s="15"/>
      <c r="P76" s="15"/>
      <c r="Q76" s="15"/>
      <c r="R76" s="15"/>
      <c r="S76" s="15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7" customFormat="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1:17" ht="12.75">
      <c r="K78" s="62"/>
      <c r="L78" s="62"/>
      <c r="M78" s="62"/>
      <c r="N78" s="62"/>
      <c r="O78" s="62"/>
      <c r="P78" s="62"/>
      <c r="Q78" s="62"/>
    </row>
    <row r="79" spans="1:256" s="3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5"/>
      <c r="L79" s="15"/>
      <c r="M79" s="15"/>
      <c r="N79" s="15"/>
      <c r="O79" s="15"/>
      <c r="P79" s="15"/>
      <c r="Q79" s="15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s="3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5"/>
      <c r="L80" s="15"/>
      <c r="M80" s="15"/>
      <c r="N80" s="15"/>
      <c r="O80" s="15"/>
      <c r="P80" s="15"/>
      <c r="Q80" s="15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3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5"/>
      <c r="L81" s="15"/>
      <c r="M81" s="15"/>
      <c r="N81" s="15"/>
      <c r="O81" s="15"/>
      <c r="P81" s="15"/>
      <c r="Q81" s="15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3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5"/>
      <c r="L82" s="15"/>
      <c r="M82" s="15"/>
      <c r="N82" s="15"/>
      <c r="O82" s="15"/>
      <c r="P82" s="15"/>
      <c r="Q82" s="1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3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5"/>
      <c r="L83" s="15"/>
      <c r="M83" s="15"/>
      <c r="N83" s="15"/>
      <c r="O83" s="15"/>
      <c r="P83" s="15"/>
      <c r="Q83" s="1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3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5"/>
      <c r="L84" s="15"/>
      <c r="M84" s="15"/>
      <c r="N84" s="15"/>
      <c r="O84" s="15"/>
      <c r="P84" s="15"/>
      <c r="Q84" s="1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3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5"/>
      <c r="L85" s="15"/>
      <c r="M85" s="15"/>
      <c r="N85" s="15"/>
      <c r="O85" s="15"/>
      <c r="P85" s="15"/>
      <c r="Q85" s="15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3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5"/>
      <c r="L86" s="15"/>
      <c r="M86" s="15"/>
      <c r="N86" s="15"/>
      <c r="O86" s="15"/>
      <c r="P86" s="15"/>
      <c r="Q86" s="15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3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5"/>
      <c r="L87" s="15"/>
      <c r="M87" s="15"/>
      <c r="N87" s="15"/>
      <c r="O87" s="15"/>
      <c r="P87" s="15"/>
      <c r="Q87" s="15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3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5"/>
      <c r="L88" s="15"/>
      <c r="M88" s="15"/>
      <c r="N88" s="15"/>
      <c r="O88" s="15"/>
      <c r="P88" s="15"/>
      <c r="Q88" s="15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3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5"/>
      <c r="L89" s="15"/>
      <c r="M89" s="15"/>
      <c r="N89" s="15"/>
      <c r="O89" s="15"/>
      <c r="P89" s="15"/>
      <c r="Q89" s="15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3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5"/>
      <c r="L90" s="15"/>
      <c r="M90" s="15"/>
      <c r="N90" s="15"/>
      <c r="O90" s="15"/>
      <c r="P90" s="15"/>
      <c r="Q90" s="15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</sheetData>
  <mergeCells count="61">
    <mergeCell ref="Q49:Q50"/>
    <mergeCell ref="M63:N63"/>
    <mergeCell ref="O63:P63"/>
    <mergeCell ref="L49:L50"/>
    <mergeCell ref="K49:K50"/>
    <mergeCell ref="P49:P50"/>
    <mergeCell ref="K63:L63"/>
    <mergeCell ref="J49:J50"/>
    <mergeCell ref="K48:L48"/>
    <mergeCell ref="G49:G50"/>
    <mergeCell ref="F49:F50"/>
    <mergeCell ref="I63:J63"/>
    <mergeCell ref="D49:D50"/>
    <mergeCell ref="H47:H48"/>
    <mergeCell ref="I49:I50"/>
    <mergeCell ref="A49:A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I47:J47"/>
    <mergeCell ref="I46:J46"/>
    <mergeCell ref="M48:N48"/>
    <mergeCell ref="O48:P48"/>
    <mergeCell ref="M47:N47"/>
    <mergeCell ref="I48:J48"/>
    <mergeCell ref="O46:P46"/>
    <mergeCell ref="K46:L46"/>
    <mergeCell ref="K47:L47"/>
    <mergeCell ref="M46:N46"/>
    <mergeCell ref="O47:P47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A41:B41"/>
    <mergeCell ref="A28:B28"/>
    <mergeCell ref="A26:B26"/>
    <mergeCell ref="A27:B27"/>
    <mergeCell ref="A31:B31"/>
    <mergeCell ref="A29:B29"/>
    <mergeCell ref="A23:B23"/>
    <mergeCell ref="A24:B24"/>
    <mergeCell ref="A25:B25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K46" sqref="K46"/>
    </sheetView>
  </sheetViews>
  <sheetFormatPr defaultColWidth="24.140625" defaultRowHeight="12.75"/>
  <cols>
    <col min="1" max="4" width="24.140625" style="179" customWidth="1"/>
    <col min="5" max="5" width="23.28125" style="179" customWidth="1"/>
    <col min="6" max="6" width="24.8515625" style="178" customWidth="1"/>
    <col min="7" max="7" width="22.140625" style="178" customWidth="1"/>
    <col min="8" max="13" width="24.8515625" style="179" customWidth="1"/>
    <col min="14" max="19" width="29.140625" style="179" customWidth="1"/>
    <col min="20" max="20" width="19.28125" style="179" customWidth="1"/>
    <col min="21" max="21" width="32.421875" style="177" customWidth="1"/>
    <col min="22" max="37" width="12.140625" style="177" customWidth="1"/>
    <col min="38" max="252" width="11.421875" style="177" customWidth="1"/>
    <col min="253" max="16384" width="24.140625" style="177" customWidth="1"/>
  </cols>
  <sheetData>
    <row r="1" spans="1:256" s="9" customFormat="1" ht="16.5" thickBot="1">
      <c r="A1" s="333" t="s">
        <v>184</v>
      </c>
      <c r="B1" s="334"/>
      <c r="C1" s="334"/>
      <c r="D1" s="334"/>
      <c r="E1" s="334"/>
      <c r="F1" s="334"/>
      <c r="G1" s="334"/>
      <c r="H1" s="335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129"/>
      <c r="T1" s="130" t="s">
        <v>121</v>
      </c>
      <c r="U1" s="131" t="s">
        <v>122</v>
      </c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s="9" customFormat="1" ht="16.5" thickBot="1">
      <c r="A2" s="336" t="s">
        <v>120</v>
      </c>
      <c r="B2" s="337"/>
      <c r="C2" s="132"/>
      <c r="D2" s="133"/>
      <c r="E2" s="133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34"/>
      <c r="S2" s="134"/>
      <c r="T2" s="135"/>
      <c r="U2" s="135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256" s="9" customFormat="1" ht="15.75">
      <c r="A3" s="136" t="s">
        <v>185</v>
      </c>
      <c r="B3" s="137"/>
      <c r="C3" s="137"/>
      <c r="D3" s="137"/>
      <c r="E3" s="134"/>
      <c r="F3" s="134"/>
      <c r="G3" s="134"/>
      <c r="H3" s="128"/>
      <c r="I3" s="128"/>
      <c r="J3" s="128"/>
      <c r="K3" s="128"/>
      <c r="L3" s="134"/>
      <c r="M3" s="128"/>
      <c r="N3" s="128"/>
      <c r="O3" s="128"/>
      <c r="P3" s="128"/>
      <c r="Q3" s="128"/>
      <c r="R3" s="134"/>
      <c r="S3" s="134"/>
      <c r="T3" s="135"/>
      <c r="U3" s="13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s="9" customFormat="1" ht="12.75" customHeight="1">
      <c r="A4" s="138" t="s">
        <v>186</v>
      </c>
      <c r="B4" s="338" t="s">
        <v>187</v>
      </c>
      <c r="C4" s="338"/>
      <c r="D4" s="338"/>
      <c r="E4" s="339"/>
      <c r="F4" s="340" t="s">
        <v>123</v>
      </c>
      <c r="G4" s="141" t="s">
        <v>188</v>
      </c>
      <c r="H4" s="142" t="s">
        <v>189</v>
      </c>
      <c r="I4" s="142"/>
      <c r="J4" s="143"/>
      <c r="K4" s="354" t="s">
        <v>190</v>
      </c>
      <c r="L4" s="144"/>
      <c r="M4" s="128"/>
      <c r="N4" s="128"/>
      <c r="O4" s="128"/>
      <c r="P4" s="128"/>
      <c r="Q4" s="128"/>
      <c r="R4" s="134"/>
      <c r="S4" s="134"/>
      <c r="T4" s="135"/>
      <c r="U4" s="135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s="9" customFormat="1" ht="12.75">
      <c r="A5" s="145" t="s">
        <v>191</v>
      </c>
      <c r="B5" s="357" t="s">
        <v>192</v>
      </c>
      <c r="C5" s="357"/>
      <c r="D5" s="357"/>
      <c r="E5" s="358"/>
      <c r="F5" s="341"/>
      <c r="G5" s="147" t="s">
        <v>193</v>
      </c>
      <c r="H5" s="148" t="s">
        <v>194</v>
      </c>
      <c r="I5" s="148"/>
      <c r="J5" s="149"/>
      <c r="K5" s="355"/>
      <c r="L5" s="144"/>
      <c r="M5" s="128"/>
      <c r="N5" s="128"/>
      <c r="O5" s="128"/>
      <c r="P5" s="128"/>
      <c r="Q5" s="128"/>
      <c r="R5" s="134"/>
      <c r="S5" s="134"/>
      <c r="T5" s="135"/>
      <c r="U5" s="135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256" s="9" customFormat="1" ht="12.75">
      <c r="A6" s="145" t="s">
        <v>5</v>
      </c>
      <c r="B6" s="357" t="s">
        <v>40</v>
      </c>
      <c r="C6" s="357"/>
      <c r="D6" s="357"/>
      <c r="E6" s="358"/>
      <c r="F6" s="341"/>
      <c r="G6" s="147" t="s">
        <v>195</v>
      </c>
      <c r="H6" s="148" t="s">
        <v>196</v>
      </c>
      <c r="I6" s="148"/>
      <c r="J6" s="149"/>
      <c r="K6" s="355"/>
      <c r="L6" s="144"/>
      <c r="M6" s="128"/>
      <c r="N6" s="128"/>
      <c r="O6" s="128"/>
      <c r="P6" s="128"/>
      <c r="Q6" s="128"/>
      <c r="R6" s="134"/>
      <c r="S6" s="134"/>
      <c r="T6" s="135"/>
      <c r="U6" s="135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spans="1:256" s="9" customFormat="1" ht="12.75" customHeight="1">
      <c r="A7" s="145" t="s">
        <v>197</v>
      </c>
      <c r="B7" s="357" t="s">
        <v>198</v>
      </c>
      <c r="C7" s="357"/>
      <c r="D7" s="357"/>
      <c r="E7" s="358"/>
      <c r="F7" s="341"/>
      <c r="G7" s="147" t="s">
        <v>7</v>
      </c>
      <c r="H7" s="148" t="s">
        <v>199</v>
      </c>
      <c r="I7" s="148"/>
      <c r="J7" s="149"/>
      <c r="K7" s="355"/>
      <c r="L7" s="144"/>
      <c r="M7" s="128"/>
      <c r="N7" s="128"/>
      <c r="O7" s="128"/>
      <c r="P7" s="128"/>
      <c r="Q7" s="128"/>
      <c r="R7" s="134"/>
      <c r="S7" s="134"/>
      <c r="T7" s="135"/>
      <c r="U7" s="135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pans="1:256" s="9" customFormat="1" ht="12.75" customHeight="1">
      <c r="A8" s="145" t="s">
        <v>124</v>
      </c>
      <c r="B8" s="357" t="s">
        <v>125</v>
      </c>
      <c r="C8" s="357"/>
      <c r="D8" s="357"/>
      <c r="E8" s="358"/>
      <c r="F8" s="341"/>
      <c r="G8" s="147" t="s">
        <v>200</v>
      </c>
      <c r="H8" s="148" t="s">
        <v>201</v>
      </c>
      <c r="I8" s="148"/>
      <c r="J8" s="149"/>
      <c r="K8" s="355"/>
      <c r="L8" s="144"/>
      <c r="M8" s="128"/>
      <c r="N8" s="128"/>
      <c r="O8" s="128"/>
      <c r="P8" s="128"/>
      <c r="Q8" s="128"/>
      <c r="R8" s="134"/>
      <c r="S8" s="134"/>
      <c r="T8" s="135"/>
      <c r="U8" s="135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spans="1:256" s="9" customFormat="1" ht="12.75" customHeight="1">
      <c r="A9" s="145" t="s">
        <v>126</v>
      </c>
      <c r="B9" s="357" t="s">
        <v>127</v>
      </c>
      <c r="C9" s="357"/>
      <c r="D9" s="357"/>
      <c r="E9" s="358"/>
      <c r="F9" s="341"/>
      <c r="G9" s="147" t="s">
        <v>202</v>
      </c>
      <c r="H9" s="148" t="s">
        <v>201</v>
      </c>
      <c r="I9" s="148"/>
      <c r="J9" s="149"/>
      <c r="K9" s="355"/>
      <c r="L9" s="144"/>
      <c r="M9" s="128"/>
      <c r="N9" s="128"/>
      <c r="O9" s="128"/>
      <c r="P9" s="128"/>
      <c r="Q9" s="128"/>
      <c r="R9" s="134"/>
      <c r="S9" s="134"/>
      <c r="T9" s="135"/>
      <c r="U9" s="135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</row>
    <row r="10" spans="1:256" s="9" customFormat="1" ht="12.75" customHeight="1">
      <c r="A10" s="145" t="s">
        <v>134</v>
      </c>
      <c r="B10" s="357" t="s">
        <v>203</v>
      </c>
      <c r="C10" s="357"/>
      <c r="D10" s="357"/>
      <c r="E10" s="358"/>
      <c r="F10" s="341"/>
      <c r="G10" s="150" t="s">
        <v>204</v>
      </c>
      <c r="H10" s="151" t="s">
        <v>205</v>
      </c>
      <c r="I10" s="151"/>
      <c r="J10" s="152"/>
      <c r="K10" s="356"/>
      <c r="L10" s="144"/>
      <c r="M10" s="128"/>
      <c r="N10" s="128"/>
      <c r="O10" s="128"/>
      <c r="P10" s="128"/>
      <c r="Q10" s="128"/>
      <c r="R10" s="134"/>
      <c r="S10" s="134"/>
      <c r="T10" s="135"/>
      <c r="U10" s="135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pans="1:256" s="9" customFormat="1" ht="12.75" customHeight="1">
      <c r="A11" s="145" t="s">
        <v>135</v>
      </c>
      <c r="B11" s="357" t="s">
        <v>206</v>
      </c>
      <c r="C11" s="357"/>
      <c r="D11" s="357"/>
      <c r="E11" s="358"/>
      <c r="F11" s="341"/>
      <c r="G11" s="134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34"/>
      <c r="S11" s="134"/>
      <c r="T11" s="135"/>
      <c r="U11" s="135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spans="1:256" s="9" customFormat="1" ht="12.75" customHeight="1">
      <c r="A12" s="145" t="s">
        <v>128</v>
      </c>
      <c r="B12" s="357" t="s">
        <v>129</v>
      </c>
      <c r="C12" s="357"/>
      <c r="D12" s="357"/>
      <c r="E12" s="358"/>
      <c r="F12" s="341"/>
      <c r="G12" s="134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34"/>
      <c r="S12" s="134"/>
      <c r="T12" s="135"/>
      <c r="U12" s="135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spans="1:256" s="9" customFormat="1" ht="12.75" customHeight="1">
      <c r="A13" s="153" t="s">
        <v>130</v>
      </c>
      <c r="B13" s="359" t="s">
        <v>131</v>
      </c>
      <c r="C13" s="359"/>
      <c r="D13" s="359"/>
      <c r="E13" s="360"/>
      <c r="F13" s="342"/>
      <c r="G13" s="134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4"/>
      <c r="S13" s="134"/>
      <c r="T13" s="135"/>
      <c r="U13" s="135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spans="1:256" s="9" customFormat="1" ht="12.75" customHeight="1">
      <c r="A14" s="138" t="s">
        <v>207</v>
      </c>
      <c r="B14" s="338" t="s">
        <v>208</v>
      </c>
      <c r="C14" s="338"/>
      <c r="D14" s="338"/>
      <c r="E14" s="339"/>
      <c r="F14" s="340" t="s">
        <v>209</v>
      </c>
      <c r="G14" s="134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34"/>
      <c r="S14" s="134"/>
      <c r="T14" s="135"/>
      <c r="U14" s="135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pans="1:256" s="9" customFormat="1" ht="12.75">
      <c r="A15" s="145" t="s">
        <v>210</v>
      </c>
      <c r="B15" s="357" t="s">
        <v>211</v>
      </c>
      <c r="C15" s="357"/>
      <c r="D15" s="357"/>
      <c r="E15" s="358"/>
      <c r="F15" s="341"/>
      <c r="G15" s="134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34"/>
      <c r="S15" s="134"/>
      <c r="T15" s="135"/>
      <c r="U15" s="135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spans="1:256" s="9" customFormat="1" ht="12.75" customHeight="1">
      <c r="A16" s="145" t="s">
        <v>212</v>
      </c>
      <c r="B16" s="357" t="s">
        <v>213</v>
      </c>
      <c r="C16" s="357"/>
      <c r="D16" s="357"/>
      <c r="E16" s="358"/>
      <c r="F16" s="341"/>
      <c r="G16" s="134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4"/>
      <c r="S16" s="134"/>
      <c r="T16" s="135"/>
      <c r="U16" s="135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spans="1:256" s="9" customFormat="1" ht="12.75">
      <c r="A17" s="145" t="s">
        <v>214</v>
      </c>
      <c r="B17" s="357" t="s">
        <v>215</v>
      </c>
      <c r="C17" s="357"/>
      <c r="D17" s="357"/>
      <c r="E17" s="358"/>
      <c r="F17" s="341"/>
      <c r="G17" s="134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34"/>
      <c r="S17" s="134"/>
      <c r="T17" s="135"/>
      <c r="U17" s="135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28"/>
    </row>
    <row r="18" spans="1:256" s="9" customFormat="1" ht="12.75">
      <c r="A18" s="145" t="s">
        <v>132</v>
      </c>
      <c r="B18" s="357" t="s">
        <v>216</v>
      </c>
      <c r="C18" s="357"/>
      <c r="D18" s="357"/>
      <c r="E18" s="358"/>
      <c r="F18" s="341"/>
      <c r="G18" s="134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34"/>
      <c r="S18" s="134"/>
      <c r="T18" s="135"/>
      <c r="U18" s="135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</row>
    <row r="19" spans="1:256" s="9" customFormat="1" ht="12.75">
      <c r="A19" s="153" t="s">
        <v>133</v>
      </c>
      <c r="B19" s="359" t="s">
        <v>217</v>
      </c>
      <c r="C19" s="359"/>
      <c r="D19" s="359"/>
      <c r="E19" s="360"/>
      <c r="F19" s="342"/>
      <c r="G19" s="134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4"/>
      <c r="S19" s="134"/>
      <c r="T19" s="135"/>
      <c r="U19" s="135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8"/>
    </row>
    <row r="20" spans="1:256" s="9" customFormat="1" ht="12">
      <c r="A20" s="156"/>
      <c r="B20" s="137"/>
      <c r="C20" s="137"/>
      <c r="D20" s="137"/>
      <c r="E20" s="134"/>
      <c r="F20" s="134"/>
      <c r="G20" s="134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34"/>
      <c r="S20" s="134"/>
      <c r="T20" s="135"/>
      <c r="U20" s="135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28"/>
    </row>
    <row r="21" spans="1:256" s="9" customFormat="1" ht="12.75">
      <c r="A21" s="157" t="s">
        <v>3</v>
      </c>
      <c r="B21" s="157" t="s">
        <v>3</v>
      </c>
      <c r="C21" s="158" t="s">
        <v>33</v>
      </c>
      <c r="D21" s="157" t="s">
        <v>3</v>
      </c>
      <c r="E21" s="158" t="s">
        <v>33</v>
      </c>
      <c r="F21" s="158" t="s">
        <v>33</v>
      </c>
      <c r="G21" s="158" t="s">
        <v>33</v>
      </c>
      <c r="H21" s="158" t="s">
        <v>33</v>
      </c>
      <c r="I21" s="158" t="s">
        <v>33</v>
      </c>
      <c r="J21" s="158" t="s">
        <v>33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Q21" s="159"/>
      <c r="R21" s="159"/>
      <c r="S21" s="159"/>
      <c r="T21" s="134"/>
      <c r="U21" s="134"/>
      <c r="V21" s="134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28"/>
    </row>
    <row r="22" spans="1:256" s="10" customFormat="1" ht="12.75">
      <c r="A22" s="160" t="s">
        <v>186</v>
      </c>
      <c r="B22" s="160" t="s">
        <v>191</v>
      </c>
      <c r="C22" s="160" t="s">
        <v>5</v>
      </c>
      <c r="D22" s="160" t="s">
        <v>197</v>
      </c>
      <c r="E22" s="160" t="s">
        <v>124</v>
      </c>
      <c r="F22" s="160" t="s">
        <v>126</v>
      </c>
      <c r="G22" s="160" t="s">
        <v>134</v>
      </c>
      <c r="H22" s="160" t="s">
        <v>135</v>
      </c>
      <c r="I22" s="160" t="s">
        <v>128</v>
      </c>
      <c r="J22" s="160" t="s">
        <v>130</v>
      </c>
      <c r="K22" s="160" t="s">
        <v>207</v>
      </c>
      <c r="L22" s="160" t="s">
        <v>210</v>
      </c>
      <c r="M22" s="160" t="s">
        <v>212</v>
      </c>
      <c r="N22" s="160" t="s">
        <v>214</v>
      </c>
      <c r="O22" s="160" t="s">
        <v>132</v>
      </c>
      <c r="P22" s="160" t="s">
        <v>133</v>
      </c>
      <c r="Q22" s="159"/>
      <c r="R22" s="159"/>
      <c r="S22" s="159"/>
      <c r="T22" s="134"/>
      <c r="U22" s="134"/>
      <c r="V22" s="134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  <c r="IV22" s="128"/>
    </row>
    <row r="23" spans="1:256" s="11" customFormat="1" ht="28.5">
      <c r="A23" s="161" t="e">
        <f>#REF!</f>
        <v>#REF!</v>
      </c>
      <c r="B23" s="161" t="s">
        <v>245</v>
      </c>
      <c r="C23" s="162" t="s">
        <v>236</v>
      </c>
      <c r="D23" s="162" t="s">
        <v>246</v>
      </c>
      <c r="E23" s="162" t="s">
        <v>247</v>
      </c>
      <c r="F23" s="161">
        <v>74104</v>
      </c>
      <c r="G23" s="162">
        <v>950959</v>
      </c>
      <c r="H23" s="162">
        <v>6526151</v>
      </c>
      <c r="I23" s="162">
        <v>456</v>
      </c>
      <c r="J23" s="162" t="s">
        <v>248</v>
      </c>
      <c r="K23" s="161">
        <v>950979.3641313046</v>
      </c>
      <c r="L23" s="161">
        <v>6526125.093813021</v>
      </c>
      <c r="M23" s="161">
        <v>950907.0731414991</v>
      </c>
      <c r="N23" s="161">
        <v>6526295.518333339</v>
      </c>
      <c r="O23" s="162">
        <v>10.2</v>
      </c>
      <c r="P23" s="162">
        <v>190</v>
      </c>
      <c r="Q23" s="163"/>
      <c r="R23" s="163"/>
      <c r="S23" s="163"/>
      <c r="T23" s="164"/>
      <c r="U23" s="164"/>
      <c r="V23" s="164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5"/>
      <c r="IT23" s="165"/>
      <c r="IU23" s="165"/>
      <c r="IV23" s="165"/>
    </row>
    <row r="24" spans="1:256" s="9" customFormat="1" ht="14.25">
      <c r="A24" s="158" t="s">
        <v>33</v>
      </c>
      <c r="B24" s="158" t="s">
        <v>218</v>
      </c>
      <c r="C24" s="158" t="s">
        <v>33</v>
      </c>
      <c r="D24" s="157" t="s">
        <v>3</v>
      </c>
      <c r="E24" s="157" t="s">
        <v>3</v>
      </c>
      <c r="F24" s="158" t="s">
        <v>33</v>
      </c>
      <c r="G24" s="158"/>
      <c r="H24" s="166"/>
      <c r="I24" s="166"/>
      <c r="J24" s="166"/>
      <c r="K24" s="165"/>
      <c r="L24" s="165"/>
      <c r="M24" s="167"/>
      <c r="N24" s="163"/>
      <c r="O24" s="163"/>
      <c r="P24" s="163"/>
      <c r="Q24" s="163"/>
      <c r="R24" s="163"/>
      <c r="S24" s="163"/>
      <c r="T24" s="164"/>
      <c r="U24" s="164"/>
      <c r="V24" s="164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  <c r="IS24" s="165"/>
      <c r="IT24" s="165"/>
      <c r="IU24" s="165"/>
      <c r="IV24" s="165"/>
    </row>
    <row r="25" spans="1:256" s="9" customFormat="1" ht="14.25">
      <c r="A25" s="160" t="s">
        <v>188</v>
      </c>
      <c r="B25" s="160" t="s">
        <v>219</v>
      </c>
      <c r="C25" s="160" t="s">
        <v>195</v>
      </c>
      <c r="D25" s="160" t="s">
        <v>7</v>
      </c>
      <c r="E25" s="160" t="s">
        <v>200</v>
      </c>
      <c r="F25" s="160" t="s">
        <v>202</v>
      </c>
      <c r="G25" s="160" t="s">
        <v>220</v>
      </c>
      <c r="H25" s="166"/>
      <c r="I25" s="166"/>
      <c r="J25" s="166"/>
      <c r="K25" s="165"/>
      <c r="L25" s="165"/>
      <c r="M25" s="167"/>
      <c r="N25" s="163"/>
      <c r="O25" s="163"/>
      <c r="P25" s="163"/>
      <c r="Q25" s="163"/>
      <c r="R25" s="163"/>
      <c r="S25" s="163"/>
      <c r="T25" s="164"/>
      <c r="U25" s="164"/>
      <c r="V25" s="164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  <c r="IS25" s="165"/>
      <c r="IT25" s="165"/>
      <c r="IU25" s="165"/>
      <c r="IV25" s="165"/>
    </row>
    <row r="26" spans="1:256" ht="14.25">
      <c r="A26" s="256" t="e">
        <f>IF(#REF!="","",#REF!)</f>
        <v>#REF!</v>
      </c>
      <c r="B26" s="255" t="e">
        <f>CONCATENATE(#REF!,"_",TEXT(#REF!,"aaaa-mm-jj"))</f>
        <v>#REF!</v>
      </c>
      <c r="C26" s="168"/>
      <c r="D26" s="257" t="s">
        <v>235</v>
      </c>
      <c r="E26" s="169" t="s">
        <v>233</v>
      </c>
      <c r="F26" s="168" t="s">
        <v>234</v>
      </c>
      <c r="G26" s="170" t="s">
        <v>39</v>
      </c>
      <c r="H26" s="171"/>
      <c r="I26" s="171"/>
      <c r="J26" s="171"/>
      <c r="K26" s="165"/>
      <c r="L26" s="165"/>
      <c r="M26" s="167"/>
      <c r="N26" s="163"/>
      <c r="O26" s="163"/>
      <c r="P26" s="163"/>
      <c r="Q26" s="163"/>
      <c r="R26" s="163"/>
      <c r="S26" s="163"/>
      <c r="T26" s="164"/>
      <c r="U26" s="164"/>
      <c r="V26" s="164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  <c r="IR26" s="165"/>
      <c r="IS26" s="165"/>
      <c r="IT26" s="165"/>
      <c r="IU26" s="165"/>
      <c r="IV26" s="165"/>
    </row>
    <row r="27" spans="1:256" ht="14.25">
      <c r="A27" s="172"/>
      <c r="B27" s="172"/>
      <c r="C27" s="172"/>
      <c r="D27" s="173"/>
      <c r="E27" s="172"/>
      <c r="F27" s="172"/>
      <c r="G27" s="172"/>
      <c r="H27" s="166"/>
      <c r="I27" s="166"/>
      <c r="J27" s="166"/>
      <c r="K27" s="165"/>
      <c r="L27" s="165"/>
      <c r="M27" s="167"/>
      <c r="N27" s="163"/>
      <c r="O27" s="163"/>
      <c r="P27" s="163"/>
      <c r="Q27" s="163"/>
      <c r="R27" s="163"/>
      <c r="S27" s="163"/>
      <c r="T27" s="164"/>
      <c r="U27" s="164"/>
      <c r="V27" s="164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  <c r="IR27" s="165"/>
      <c r="IS27" s="165"/>
      <c r="IT27" s="165"/>
      <c r="IU27" s="165"/>
      <c r="IV27" s="165"/>
    </row>
    <row r="28" spans="1:256" ht="15" thickBot="1">
      <c r="A28" s="166"/>
      <c r="B28" s="166"/>
      <c r="C28" s="166"/>
      <c r="D28" s="174"/>
      <c r="E28" s="166"/>
      <c r="F28" s="166"/>
      <c r="G28" s="166"/>
      <c r="H28" s="166"/>
      <c r="I28" s="166"/>
      <c r="J28" s="166"/>
      <c r="K28" s="165"/>
      <c r="L28" s="165"/>
      <c r="M28" s="167"/>
      <c r="N28" s="163"/>
      <c r="O28" s="163"/>
      <c r="P28" s="163"/>
      <c r="Q28" s="163"/>
      <c r="R28" s="163"/>
      <c r="S28" s="163"/>
      <c r="T28" s="164"/>
      <c r="U28" s="164"/>
      <c r="V28" s="164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5"/>
      <c r="GC28" s="165"/>
      <c r="GD28" s="165"/>
      <c r="GE28" s="165"/>
      <c r="GF28" s="165"/>
      <c r="GG28" s="165"/>
      <c r="GH28" s="165"/>
      <c r="GI28" s="165"/>
      <c r="GJ28" s="165"/>
      <c r="GK28" s="165"/>
      <c r="GL28" s="165"/>
      <c r="GM28" s="165"/>
      <c r="GN28" s="165"/>
      <c r="GO28" s="165"/>
      <c r="GP28" s="165"/>
      <c r="GQ28" s="165"/>
      <c r="GR28" s="165"/>
      <c r="GS28" s="165"/>
      <c r="GT28" s="165"/>
      <c r="GU28" s="165"/>
      <c r="GV28" s="165"/>
      <c r="GW28" s="165"/>
      <c r="GX28" s="165"/>
      <c r="GY28" s="165"/>
      <c r="GZ28" s="165"/>
      <c r="HA28" s="165"/>
      <c r="HB28" s="165"/>
      <c r="HC28" s="165"/>
      <c r="HD28" s="165"/>
      <c r="HE28" s="165"/>
      <c r="HF28" s="165"/>
      <c r="HG28" s="165"/>
      <c r="HH28" s="165"/>
      <c r="HI28" s="165"/>
      <c r="HJ28" s="165"/>
      <c r="HK28" s="165"/>
      <c r="HL28" s="165"/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/>
      <c r="HZ28" s="165"/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5"/>
      <c r="IL28" s="165"/>
      <c r="IM28" s="165"/>
      <c r="IN28" s="165"/>
      <c r="IO28" s="165"/>
      <c r="IP28" s="165"/>
      <c r="IQ28" s="165"/>
      <c r="IR28" s="165"/>
      <c r="IS28" s="165"/>
      <c r="IT28" s="165"/>
      <c r="IU28" s="165"/>
      <c r="IV28" s="165"/>
    </row>
    <row r="29" spans="1:21" ht="13.5" customHeight="1" thickBot="1">
      <c r="A29" s="175" t="s">
        <v>136</v>
      </c>
      <c r="B29" s="176"/>
      <c r="C29" s="176"/>
      <c r="D29" s="177"/>
      <c r="E29" s="177"/>
      <c r="H29" s="178"/>
      <c r="I29" s="178"/>
      <c r="R29" s="180"/>
      <c r="S29" s="180"/>
      <c r="T29" s="180"/>
      <c r="U29" s="181"/>
    </row>
    <row r="30" spans="1:21" ht="13.5" customHeight="1">
      <c r="A30" s="182" t="s">
        <v>13</v>
      </c>
      <c r="B30" s="177"/>
      <c r="C30" s="177"/>
      <c r="D30" s="177"/>
      <c r="E30" s="177"/>
      <c r="H30" s="178"/>
      <c r="J30" s="183"/>
      <c r="K30" s="183"/>
      <c r="L30" s="183"/>
      <c r="M30" s="183"/>
      <c r="N30" s="183"/>
      <c r="O30" s="183"/>
      <c r="T30" s="184"/>
      <c r="U30" s="185"/>
    </row>
    <row r="31" spans="1:21" ht="13.5" customHeight="1" thickBot="1">
      <c r="A31" s="138" t="s">
        <v>4</v>
      </c>
      <c r="B31" s="139" t="s">
        <v>137</v>
      </c>
      <c r="C31" s="139"/>
      <c r="D31" s="139"/>
      <c r="E31" s="140"/>
      <c r="H31" s="178"/>
      <c r="I31" s="186"/>
      <c r="J31" s="187"/>
      <c r="K31" s="128"/>
      <c r="L31" s="128"/>
      <c r="M31" s="128"/>
      <c r="P31" s="183"/>
      <c r="T31" s="184"/>
      <c r="U31" s="185"/>
    </row>
    <row r="32" spans="1:22" ht="16.5" thickBot="1">
      <c r="A32" s="145" t="s">
        <v>5</v>
      </c>
      <c r="B32" s="137" t="s">
        <v>40</v>
      </c>
      <c r="C32" s="137"/>
      <c r="D32" s="137"/>
      <c r="E32" s="146"/>
      <c r="F32" s="188"/>
      <c r="H32" s="175" t="s">
        <v>139</v>
      </c>
      <c r="I32" s="189"/>
      <c r="J32" s="189"/>
      <c r="K32" s="176"/>
      <c r="L32" s="190"/>
      <c r="T32" s="184"/>
      <c r="U32" s="185"/>
      <c r="V32" s="185"/>
    </row>
    <row r="33" spans="1:21" ht="12.75">
      <c r="A33" s="145" t="s">
        <v>221</v>
      </c>
      <c r="B33" s="137" t="s">
        <v>43</v>
      </c>
      <c r="C33" s="137"/>
      <c r="D33" s="137"/>
      <c r="E33" s="146"/>
      <c r="G33" s="186"/>
      <c r="H33" s="187"/>
      <c r="I33" s="128"/>
      <c r="J33" s="128"/>
      <c r="T33" s="184"/>
      <c r="U33" s="185"/>
    </row>
    <row r="34" spans="1:20" ht="12.75">
      <c r="A34" s="145" t="s">
        <v>7</v>
      </c>
      <c r="B34" s="137" t="s">
        <v>164</v>
      </c>
      <c r="C34" s="137"/>
      <c r="D34" s="137"/>
      <c r="E34" s="146"/>
      <c r="F34" s="177"/>
      <c r="G34" s="177"/>
      <c r="H34" s="182" t="s">
        <v>13</v>
      </c>
      <c r="I34" s="188"/>
      <c r="J34" s="188"/>
      <c r="T34" s="177"/>
    </row>
    <row r="35" spans="1:20" ht="12.75">
      <c r="A35" s="145" t="s">
        <v>138</v>
      </c>
      <c r="B35" s="156" t="s">
        <v>222</v>
      </c>
      <c r="C35" s="137"/>
      <c r="D35" s="137"/>
      <c r="E35" s="146"/>
      <c r="F35" s="177"/>
      <c r="G35" s="177"/>
      <c r="H35" s="191" t="s">
        <v>140</v>
      </c>
      <c r="I35" s="192" t="s">
        <v>223</v>
      </c>
      <c r="J35" s="143"/>
      <c r="T35" s="177"/>
    </row>
    <row r="36" spans="1:20" ht="12.75">
      <c r="A36" s="153" t="s">
        <v>32</v>
      </c>
      <c r="B36" s="193" t="s">
        <v>224</v>
      </c>
      <c r="C36" s="154"/>
      <c r="D36" s="154"/>
      <c r="E36" s="155"/>
      <c r="F36" s="179"/>
      <c r="G36" s="179"/>
      <c r="H36" s="191" t="s">
        <v>141</v>
      </c>
      <c r="I36" s="192" t="s">
        <v>225</v>
      </c>
      <c r="J36" s="192"/>
      <c r="K36" s="194"/>
      <c r="L36" s="195"/>
      <c r="T36" s="177"/>
    </row>
    <row r="37" spans="1:20" ht="12.75">
      <c r="A37" s="196"/>
      <c r="B37" s="197"/>
      <c r="C37" s="196"/>
      <c r="D37" s="196"/>
      <c r="E37" s="198" t="s">
        <v>3</v>
      </c>
      <c r="F37" s="199"/>
      <c r="G37" s="179"/>
      <c r="H37" s="157" t="s">
        <v>3</v>
      </c>
      <c r="I37" s="158" t="s">
        <v>33</v>
      </c>
      <c r="P37" s="200"/>
      <c r="Q37" s="200"/>
      <c r="R37" s="177"/>
      <c r="S37" s="177"/>
      <c r="T37" s="177"/>
    </row>
    <row r="38" spans="1:20" ht="12.75">
      <c r="A38" s="160" t="s">
        <v>191</v>
      </c>
      <c r="B38" s="160" t="s">
        <v>5</v>
      </c>
      <c r="C38" s="160" t="s">
        <v>197</v>
      </c>
      <c r="D38" s="160" t="s">
        <v>7</v>
      </c>
      <c r="E38" s="201" t="s">
        <v>138</v>
      </c>
      <c r="F38" s="63" t="s">
        <v>14</v>
      </c>
      <c r="G38" s="202" t="s">
        <v>51</v>
      </c>
      <c r="H38" s="203" t="s">
        <v>140</v>
      </c>
      <c r="I38" s="204" t="s">
        <v>141</v>
      </c>
      <c r="R38" s="200"/>
      <c r="S38" s="200"/>
      <c r="T38" s="177"/>
    </row>
    <row r="39" spans="1:20" ht="24">
      <c r="A39" s="205" t="str">
        <f>B23</f>
        <v>06830079</v>
      </c>
      <c r="B39" s="205" t="str">
        <f>C23</f>
        <v>EAU MORTE</v>
      </c>
      <c r="C39" s="205" t="str">
        <f>D23</f>
        <v>EAU MORTE A DOUSSARD 2</v>
      </c>
      <c r="D39" s="206" t="str">
        <f>D26</f>
        <v>27/06/2018</v>
      </c>
      <c r="E39" s="207">
        <v>9.010000000000002</v>
      </c>
      <c r="F39" s="208" t="s">
        <v>142</v>
      </c>
      <c r="G39" s="209" t="s">
        <v>87</v>
      </c>
      <c r="H39" s="210">
        <v>1</v>
      </c>
      <c r="I39" s="210" t="s">
        <v>237</v>
      </c>
      <c r="R39" s="200"/>
      <c r="S39" s="200"/>
      <c r="T39" s="177"/>
    </row>
    <row r="40" spans="1:20" ht="14.25">
      <c r="A40" s="63" t="s">
        <v>165</v>
      </c>
      <c r="B40" s="64"/>
      <c r="C40" s="64"/>
      <c r="D40" s="65"/>
      <c r="E40" s="64"/>
      <c r="F40" s="208" t="s">
        <v>143</v>
      </c>
      <c r="G40" s="209" t="s">
        <v>90</v>
      </c>
      <c r="H40" s="211"/>
      <c r="I40" s="210"/>
      <c r="R40" s="200"/>
      <c r="S40" s="200"/>
      <c r="T40" s="177"/>
    </row>
    <row r="41" spans="1:20" ht="14.25">
      <c r="A41" s="306"/>
      <c r="B41" s="307"/>
      <c r="C41" s="307"/>
      <c r="D41" s="307"/>
      <c r="E41" s="308"/>
      <c r="F41" s="208" t="s">
        <v>144</v>
      </c>
      <c r="G41" s="209" t="s">
        <v>93</v>
      </c>
      <c r="H41" s="211">
        <v>1</v>
      </c>
      <c r="I41" s="210" t="s">
        <v>237</v>
      </c>
      <c r="R41" s="200"/>
      <c r="S41" s="200"/>
      <c r="T41" s="177"/>
    </row>
    <row r="42" spans="1:20" ht="14.25">
      <c r="A42" s="64"/>
      <c r="B42" s="64"/>
      <c r="C42" s="64"/>
      <c r="D42" s="65"/>
      <c r="E42" s="64"/>
      <c r="F42" s="208" t="s">
        <v>145</v>
      </c>
      <c r="G42" s="209" t="s">
        <v>96</v>
      </c>
      <c r="H42" s="211">
        <v>1</v>
      </c>
      <c r="I42" s="210" t="s">
        <v>237</v>
      </c>
      <c r="R42" s="200"/>
      <c r="S42" s="200"/>
      <c r="T42" s="177"/>
    </row>
    <row r="43" spans="1:20" ht="14.25">
      <c r="A43" s="64"/>
      <c r="B43" s="64"/>
      <c r="C43" s="64"/>
      <c r="D43" s="65"/>
      <c r="E43" s="64"/>
      <c r="F43" s="208" t="s">
        <v>146</v>
      </c>
      <c r="G43" s="209" t="s">
        <v>99</v>
      </c>
      <c r="H43" s="211">
        <v>90</v>
      </c>
      <c r="I43" s="210" t="s">
        <v>238</v>
      </c>
      <c r="O43" s="128"/>
      <c r="R43" s="200"/>
      <c r="S43" s="200"/>
      <c r="T43" s="177"/>
    </row>
    <row r="44" spans="1:20" ht="14.25">
      <c r="A44" s="64"/>
      <c r="B44" s="64"/>
      <c r="C44" s="64"/>
      <c r="D44" s="65"/>
      <c r="E44" s="64"/>
      <c r="F44" s="208" t="s">
        <v>147</v>
      </c>
      <c r="G44" s="209" t="s">
        <v>102</v>
      </c>
      <c r="H44" s="211">
        <v>1</v>
      </c>
      <c r="I44" s="210" t="s">
        <v>237</v>
      </c>
      <c r="M44" s="128"/>
      <c r="N44" s="128"/>
      <c r="O44" s="128"/>
      <c r="P44" s="128"/>
      <c r="Q44" s="128"/>
      <c r="R44" s="128"/>
      <c r="S44" s="128"/>
      <c r="T44" s="177"/>
    </row>
    <row r="45" spans="1:20" ht="14.25">
      <c r="A45" s="64"/>
      <c r="B45" s="64"/>
      <c r="C45" s="64"/>
      <c r="D45" s="65"/>
      <c r="E45" s="64"/>
      <c r="F45" s="208" t="s">
        <v>148</v>
      </c>
      <c r="G45" s="209" t="s">
        <v>105</v>
      </c>
      <c r="H45" s="211">
        <v>3</v>
      </c>
      <c r="I45" s="210" t="s">
        <v>237</v>
      </c>
      <c r="M45" s="128"/>
      <c r="N45" s="128"/>
      <c r="O45" s="128"/>
      <c r="P45" s="128"/>
      <c r="Q45" s="128"/>
      <c r="R45" s="128"/>
      <c r="S45" s="128"/>
      <c r="T45" s="177"/>
    </row>
    <row r="46" spans="1:20" ht="14.25">
      <c r="A46" s="64"/>
      <c r="B46" s="64"/>
      <c r="C46" s="64"/>
      <c r="D46" s="65"/>
      <c r="E46" s="64"/>
      <c r="F46" s="208" t="s">
        <v>149</v>
      </c>
      <c r="G46" s="209" t="s">
        <v>108</v>
      </c>
      <c r="H46" s="211"/>
      <c r="I46" s="210" t="s">
        <v>239</v>
      </c>
      <c r="M46" s="128"/>
      <c r="N46" s="128"/>
      <c r="O46" s="128"/>
      <c r="P46" s="128"/>
      <c r="Q46" s="128"/>
      <c r="R46" s="128"/>
      <c r="S46" s="128"/>
      <c r="T46" s="177"/>
    </row>
    <row r="47" spans="1:256" s="9" customFormat="1" ht="14.25">
      <c r="A47" s="64"/>
      <c r="B47" s="64"/>
      <c r="C47" s="64"/>
      <c r="D47" s="65"/>
      <c r="E47" s="64"/>
      <c r="F47" s="208" t="s">
        <v>150</v>
      </c>
      <c r="G47" s="209" t="s">
        <v>111</v>
      </c>
      <c r="H47" s="211"/>
      <c r="I47" s="210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177"/>
      <c r="EX47" s="177"/>
      <c r="EY47" s="177"/>
      <c r="EZ47" s="177"/>
      <c r="FA47" s="177"/>
      <c r="FB47" s="177"/>
      <c r="FC47" s="177"/>
      <c r="FD47" s="177"/>
      <c r="FE47" s="177"/>
      <c r="FF47" s="177"/>
      <c r="FG47" s="177"/>
      <c r="FH47" s="177"/>
      <c r="FI47" s="177"/>
      <c r="FJ47" s="177"/>
      <c r="FK47" s="177"/>
      <c r="FL47" s="177"/>
      <c r="FM47" s="177"/>
      <c r="FN47" s="177"/>
      <c r="FO47" s="177"/>
      <c r="FP47" s="177"/>
      <c r="FQ47" s="177"/>
      <c r="FR47" s="177"/>
      <c r="FS47" s="177"/>
      <c r="FT47" s="177"/>
      <c r="FU47" s="177"/>
      <c r="FV47" s="177"/>
      <c r="FW47" s="177"/>
      <c r="FX47" s="177"/>
      <c r="FY47" s="177"/>
      <c r="FZ47" s="177"/>
      <c r="GA47" s="177"/>
      <c r="GB47" s="177"/>
      <c r="GC47" s="177"/>
      <c r="GD47" s="177"/>
      <c r="GE47" s="177"/>
      <c r="GF47" s="177"/>
      <c r="GG47" s="177"/>
      <c r="GH47" s="177"/>
      <c r="GI47" s="177"/>
      <c r="GJ47" s="177"/>
      <c r="GK47" s="177"/>
      <c r="GL47" s="177"/>
      <c r="GM47" s="177"/>
      <c r="GN47" s="177"/>
      <c r="GO47" s="177"/>
      <c r="GP47" s="177"/>
      <c r="GQ47" s="177"/>
      <c r="GR47" s="177"/>
      <c r="GS47" s="177"/>
      <c r="GT47" s="177"/>
      <c r="GU47" s="177"/>
      <c r="GV47" s="177"/>
      <c r="GW47" s="177"/>
      <c r="GX47" s="177"/>
      <c r="GY47" s="177"/>
      <c r="GZ47" s="177"/>
      <c r="HA47" s="177"/>
      <c r="HB47" s="177"/>
      <c r="HC47" s="177"/>
      <c r="HD47" s="177"/>
      <c r="HE47" s="177"/>
      <c r="HF47" s="177"/>
      <c r="HG47" s="177"/>
      <c r="HH47" s="177"/>
      <c r="HI47" s="177"/>
      <c r="HJ47" s="177"/>
      <c r="HK47" s="177"/>
      <c r="HL47" s="177"/>
      <c r="HM47" s="177"/>
      <c r="HN47" s="177"/>
      <c r="HO47" s="177"/>
      <c r="HP47" s="177"/>
      <c r="HQ47" s="177"/>
      <c r="HR47" s="177"/>
      <c r="HS47" s="177"/>
      <c r="HT47" s="177"/>
      <c r="HU47" s="177"/>
      <c r="HV47" s="177"/>
      <c r="HW47" s="177"/>
      <c r="HX47" s="177"/>
      <c r="HY47" s="177"/>
      <c r="HZ47" s="177"/>
      <c r="IA47" s="177"/>
      <c r="IB47" s="177"/>
      <c r="IC47" s="177"/>
      <c r="ID47" s="177"/>
      <c r="IE47" s="177"/>
      <c r="IF47" s="177"/>
      <c r="IG47" s="177"/>
      <c r="IH47" s="177"/>
      <c r="II47" s="177"/>
      <c r="IJ47" s="177"/>
      <c r="IK47" s="177"/>
      <c r="IL47" s="177"/>
      <c r="IM47" s="177"/>
      <c r="IN47" s="177"/>
      <c r="IO47" s="177"/>
      <c r="IP47" s="177"/>
      <c r="IQ47" s="177"/>
      <c r="IR47" s="177"/>
      <c r="IS47" s="177"/>
      <c r="IT47" s="177"/>
      <c r="IU47" s="177"/>
      <c r="IV47" s="177"/>
    </row>
    <row r="48" spans="1:256" s="9" customFormat="1" ht="14.25">
      <c r="A48" s="64"/>
      <c r="B48" s="64"/>
      <c r="C48" s="64"/>
      <c r="D48" s="65"/>
      <c r="E48" s="64"/>
      <c r="F48" s="208" t="s">
        <v>151</v>
      </c>
      <c r="G48" s="209" t="s">
        <v>114</v>
      </c>
      <c r="H48" s="211">
        <v>1</v>
      </c>
      <c r="I48" s="210" t="s">
        <v>237</v>
      </c>
      <c r="J48" s="128"/>
      <c r="K48" s="128"/>
      <c r="L48" s="128"/>
      <c r="M48" s="128"/>
      <c r="N48" s="128"/>
      <c r="O48" s="179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  <c r="IB48" s="128"/>
      <c r="IC48" s="128"/>
      <c r="ID48" s="128"/>
      <c r="IE48" s="128"/>
      <c r="IF48" s="128"/>
      <c r="IG48" s="128"/>
      <c r="IH48" s="128"/>
      <c r="II48" s="128"/>
      <c r="IJ48" s="128"/>
      <c r="IK48" s="128"/>
      <c r="IL48" s="128"/>
      <c r="IM48" s="128"/>
      <c r="IN48" s="128"/>
      <c r="IO48" s="128"/>
      <c r="IP48" s="128"/>
      <c r="IQ48" s="128"/>
      <c r="IR48" s="128"/>
      <c r="IS48" s="128"/>
      <c r="IT48" s="128"/>
      <c r="IU48" s="128"/>
      <c r="IV48" s="128"/>
    </row>
    <row r="49" spans="1:256" s="9" customFormat="1" ht="14.25">
      <c r="A49" s="64"/>
      <c r="B49" s="64"/>
      <c r="C49" s="64"/>
      <c r="D49" s="65"/>
      <c r="E49" s="64"/>
      <c r="F49" s="208" t="s">
        <v>152</v>
      </c>
      <c r="G49" s="209" t="s">
        <v>116</v>
      </c>
      <c r="H49" s="211">
        <v>1</v>
      </c>
      <c r="I49" s="210" t="s">
        <v>237</v>
      </c>
      <c r="J49" s="128"/>
      <c r="K49" s="128"/>
      <c r="L49" s="128"/>
      <c r="M49" s="179"/>
      <c r="N49" s="179"/>
      <c r="O49" s="179"/>
      <c r="P49" s="179"/>
      <c r="Q49" s="179"/>
      <c r="R49" s="200"/>
      <c r="S49" s="200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  <c r="IF49" s="128"/>
      <c r="IG49" s="128"/>
      <c r="IH49" s="128"/>
      <c r="II49" s="128"/>
      <c r="IJ49" s="128"/>
      <c r="IK49" s="128"/>
      <c r="IL49" s="128"/>
      <c r="IM49" s="128"/>
      <c r="IN49" s="128"/>
      <c r="IO49" s="128"/>
      <c r="IP49" s="128"/>
      <c r="IQ49" s="128"/>
      <c r="IR49" s="128"/>
      <c r="IS49" s="128"/>
      <c r="IT49" s="128"/>
      <c r="IU49" s="128"/>
      <c r="IV49" s="128"/>
    </row>
    <row r="50" spans="1:256" s="9" customFormat="1" ht="14.25">
      <c r="A50" s="64"/>
      <c r="B50" s="64"/>
      <c r="C50" s="64"/>
      <c r="D50" s="65"/>
      <c r="E50" s="64"/>
      <c r="F50" s="212" t="s">
        <v>153</v>
      </c>
      <c r="G50" s="213" t="s">
        <v>119</v>
      </c>
      <c r="H50" s="214">
        <v>1</v>
      </c>
      <c r="I50" s="210" t="s">
        <v>237</v>
      </c>
      <c r="J50" s="128"/>
      <c r="K50" s="128"/>
      <c r="L50" s="128"/>
      <c r="M50" s="179"/>
      <c r="N50" s="179"/>
      <c r="O50" s="179"/>
      <c r="P50" s="179"/>
      <c r="Q50" s="179"/>
      <c r="R50" s="200"/>
      <c r="S50" s="200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  <c r="IF50" s="128"/>
      <c r="IG50" s="128"/>
      <c r="IH50" s="128"/>
      <c r="II50" s="128"/>
      <c r="IJ50" s="128"/>
      <c r="IK50" s="128"/>
      <c r="IL50" s="128"/>
      <c r="IM50" s="128"/>
      <c r="IN50" s="128"/>
      <c r="IO50" s="128"/>
      <c r="IP50" s="128"/>
      <c r="IQ50" s="128"/>
      <c r="IR50" s="128"/>
      <c r="IS50" s="128"/>
      <c r="IT50" s="128"/>
      <c r="IU50" s="128"/>
      <c r="IV50" s="128"/>
    </row>
    <row r="51" spans="1:256" s="9" customFormat="1" ht="16.5" thickBot="1">
      <c r="A51" s="183"/>
      <c r="B51" s="183"/>
      <c r="C51" s="183"/>
      <c r="D51" s="183"/>
      <c r="E51" s="183"/>
      <c r="F51" s="352" t="s">
        <v>154</v>
      </c>
      <c r="G51" s="353"/>
      <c r="H51" s="215">
        <f>SUM(H39:H50)/100</f>
        <v>1</v>
      </c>
      <c r="I51" s="128"/>
      <c r="J51" s="128"/>
      <c r="K51" s="128"/>
      <c r="L51" s="128"/>
      <c r="M51" s="128"/>
      <c r="N51" s="179"/>
      <c r="O51" s="179"/>
      <c r="P51" s="179"/>
      <c r="Q51" s="179"/>
      <c r="R51" s="200"/>
      <c r="S51" s="200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  <c r="IB51" s="128"/>
      <c r="IC51" s="128"/>
      <c r="ID51" s="128"/>
      <c r="IE51" s="128"/>
      <c r="IF51" s="128"/>
      <c r="IG51" s="128"/>
      <c r="IH51" s="128"/>
      <c r="II51" s="128"/>
      <c r="IJ51" s="128"/>
      <c r="IK51" s="128"/>
      <c r="IL51" s="128"/>
      <c r="IM51" s="128"/>
      <c r="IN51" s="128"/>
      <c r="IO51" s="128"/>
      <c r="IP51" s="128"/>
      <c r="IQ51" s="128"/>
      <c r="IR51" s="128"/>
      <c r="IS51" s="128"/>
      <c r="IT51" s="128"/>
      <c r="IU51" s="128"/>
      <c r="IV51" s="128"/>
    </row>
    <row r="52" spans="1:256" ht="16.5" thickBot="1">
      <c r="A52" s="336" t="s">
        <v>12</v>
      </c>
      <c r="B52" s="351"/>
      <c r="C52" s="351"/>
      <c r="D52" s="351"/>
      <c r="E52" s="337"/>
      <c r="F52" s="216"/>
      <c r="G52" s="217"/>
      <c r="T52" s="200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  <c r="IF52" s="128"/>
      <c r="IG52" s="128"/>
      <c r="IH52" s="128"/>
      <c r="II52" s="128"/>
      <c r="IJ52" s="128"/>
      <c r="IK52" s="128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  <c r="IV52" s="128"/>
    </row>
    <row r="53" spans="7:20" ht="12.75">
      <c r="G53" s="218"/>
      <c r="T53" s="200"/>
    </row>
    <row r="54" spans="1:20" ht="12.75">
      <c r="A54" s="182" t="s">
        <v>13</v>
      </c>
      <c r="B54" s="188"/>
      <c r="C54" s="188"/>
      <c r="D54" s="188"/>
      <c r="E54" s="219"/>
      <c r="F54" s="220"/>
      <c r="G54" s="218"/>
      <c r="T54" s="200"/>
    </row>
    <row r="55" spans="1:20" ht="12.75">
      <c r="A55" s="138" t="s">
        <v>14</v>
      </c>
      <c r="B55" s="139" t="s">
        <v>166</v>
      </c>
      <c r="C55" s="139"/>
      <c r="D55" s="139"/>
      <c r="E55" s="139"/>
      <c r="F55" s="140"/>
      <c r="G55" s="221"/>
      <c r="J55" s="222"/>
      <c r="T55" s="200"/>
    </row>
    <row r="56" spans="1:20" ht="12.75">
      <c r="A56" s="145" t="s">
        <v>15</v>
      </c>
      <c r="B56" s="137" t="s">
        <v>166</v>
      </c>
      <c r="C56" s="137"/>
      <c r="D56" s="137"/>
      <c r="E56" s="137"/>
      <c r="F56" s="146"/>
      <c r="G56" s="221"/>
      <c r="H56" s="182" t="s">
        <v>13</v>
      </c>
      <c r="J56" s="222"/>
      <c r="T56" s="200"/>
    </row>
    <row r="57" spans="1:20" ht="12.75">
      <c r="A57" s="145" t="s">
        <v>226</v>
      </c>
      <c r="B57" s="137" t="s">
        <v>167</v>
      </c>
      <c r="C57" s="137"/>
      <c r="D57" s="137"/>
      <c r="E57" s="137"/>
      <c r="F57" s="146"/>
      <c r="G57" s="221"/>
      <c r="H57" s="223" t="s">
        <v>50</v>
      </c>
      <c r="I57" s="223" t="s">
        <v>51</v>
      </c>
      <c r="J57" s="223" t="s">
        <v>52</v>
      </c>
      <c r="T57" s="200"/>
    </row>
    <row r="58" spans="1:20" ht="12.75">
      <c r="A58" s="145" t="s">
        <v>17</v>
      </c>
      <c r="B58" s="137" t="s">
        <v>18</v>
      </c>
      <c r="C58" s="137"/>
      <c r="D58" s="137"/>
      <c r="E58" s="137"/>
      <c r="F58" s="146"/>
      <c r="G58" s="221"/>
      <c r="H58" s="224" t="s">
        <v>53</v>
      </c>
      <c r="I58" s="224" t="s">
        <v>54</v>
      </c>
      <c r="J58" s="224" t="s">
        <v>55</v>
      </c>
      <c r="T58" s="200"/>
    </row>
    <row r="59" spans="1:20" ht="12.75">
      <c r="A59" s="145" t="s">
        <v>20</v>
      </c>
      <c r="B59" s="137" t="s">
        <v>21</v>
      </c>
      <c r="C59" s="137"/>
      <c r="D59" s="137"/>
      <c r="E59" s="137"/>
      <c r="F59" s="146"/>
      <c r="G59" s="221"/>
      <c r="H59" s="225" t="s">
        <v>56</v>
      </c>
      <c r="I59" s="225" t="s">
        <v>57</v>
      </c>
      <c r="J59" s="225" t="s">
        <v>58</v>
      </c>
      <c r="T59" s="200"/>
    </row>
    <row r="60" spans="1:20" ht="12.75">
      <c r="A60" s="145" t="s">
        <v>23</v>
      </c>
      <c r="B60" s="137" t="s">
        <v>24</v>
      </c>
      <c r="C60" s="137"/>
      <c r="D60" s="137"/>
      <c r="E60" s="137"/>
      <c r="F60" s="146"/>
      <c r="G60" s="221"/>
      <c r="H60" s="225" t="s">
        <v>61</v>
      </c>
      <c r="I60" s="225" t="s">
        <v>62</v>
      </c>
      <c r="J60" s="225" t="s">
        <v>63</v>
      </c>
      <c r="T60" s="200"/>
    </row>
    <row r="61" spans="1:20" ht="12.75">
      <c r="A61" s="145" t="s">
        <v>26</v>
      </c>
      <c r="B61" s="137" t="s">
        <v>27</v>
      </c>
      <c r="C61" s="137"/>
      <c r="D61" s="137"/>
      <c r="E61" s="137"/>
      <c r="F61" s="146"/>
      <c r="G61" s="226"/>
      <c r="H61" s="227" t="s">
        <v>66</v>
      </c>
      <c r="I61" s="227" t="s">
        <v>67</v>
      </c>
      <c r="J61" s="227" t="s">
        <v>68</v>
      </c>
      <c r="O61" s="178"/>
      <c r="P61" s="178"/>
      <c r="Q61" s="178"/>
      <c r="R61" s="178"/>
      <c r="S61" s="178"/>
      <c r="T61" s="178"/>
    </row>
    <row r="62" spans="1:20" ht="12.75">
      <c r="A62" s="153" t="s">
        <v>29</v>
      </c>
      <c r="B62" s="154" t="s">
        <v>30</v>
      </c>
      <c r="C62" s="228"/>
      <c r="D62" s="228"/>
      <c r="E62" s="154"/>
      <c r="F62" s="155"/>
      <c r="G62" s="226"/>
      <c r="H62" s="178"/>
      <c r="T62" s="200"/>
    </row>
    <row r="63" spans="5:20" ht="12.75">
      <c r="E63" s="229"/>
      <c r="F63" s="179"/>
      <c r="H63" s="178"/>
      <c r="T63" s="200"/>
    </row>
    <row r="64" spans="1:256" s="12" customFormat="1" ht="12.75">
      <c r="A64" s="230"/>
      <c r="B64" s="230"/>
      <c r="C64" s="230"/>
      <c r="D64" s="157" t="s">
        <v>3</v>
      </c>
      <c r="E64" s="157" t="s">
        <v>3</v>
      </c>
      <c r="F64" s="157" t="s">
        <v>3</v>
      </c>
      <c r="G64" s="158" t="s">
        <v>33</v>
      </c>
      <c r="H64" s="158" t="s">
        <v>33</v>
      </c>
      <c r="I64" s="158" t="s">
        <v>33</v>
      </c>
      <c r="J64" s="158" t="s">
        <v>33</v>
      </c>
      <c r="K64" s="158" t="s">
        <v>33</v>
      </c>
      <c r="L64" s="178"/>
      <c r="M64" s="178"/>
      <c r="N64" s="178"/>
      <c r="O64" s="179"/>
      <c r="P64" s="179"/>
      <c r="Q64" s="179"/>
      <c r="R64" s="179"/>
      <c r="S64" s="179"/>
      <c r="T64" s="200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7"/>
      <c r="EN64" s="177"/>
      <c r="EO64" s="177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177"/>
      <c r="FA64" s="177"/>
      <c r="FB64" s="177"/>
      <c r="FC64" s="177"/>
      <c r="FD64" s="177"/>
      <c r="FE64" s="177"/>
      <c r="FF64" s="177"/>
      <c r="FG64" s="177"/>
      <c r="FH64" s="177"/>
      <c r="FI64" s="177"/>
      <c r="FJ64" s="177"/>
      <c r="FK64" s="177"/>
      <c r="FL64" s="177"/>
      <c r="FM64" s="177"/>
      <c r="FN64" s="177"/>
      <c r="FO64" s="177"/>
      <c r="FP64" s="177"/>
      <c r="FQ64" s="177"/>
      <c r="FR64" s="177"/>
      <c r="FS64" s="177"/>
      <c r="FT64" s="177"/>
      <c r="FU64" s="177"/>
      <c r="FV64" s="177"/>
      <c r="FW64" s="177"/>
      <c r="FX64" s="177"/>
      <c r="FY64" s="177"/>
      <c r="FZ64" s="177"/>
      <c r="GA64" s="177"/>
      <c r="GB64" s="177"/>
      <c r="GC64" s="177"/>
      <c r="GD64" s="177"/>
      <c r="GE64" s="177"/>
      <c r="GF64" s="177"/>
      <c r="GG64" s="177"/>
      <c r="GH64" s="177"/>
      <c r="GI64" s="177"/>
      <c r="GJ64" s="177"/>
      <c r="GK64" s="177"/>
      <c r="GL64" s="177"/>
      <c r="GM64" s="177"/>
      <c r="GN64" s="177"/>
      <c r="GO64" s="177"/>
      <c r="GP64" s="177"/>
      <c r="GQ64" s="177"/>
      <c r="GR64" s="177"/>
      <c r="GS64" s="177"/>
      <c r="GT64" s="177"/>
      <c r="GU64" s="177"/>
      <c r="GV64" s="177"/>
      <c r="GW64" s="177"/>
      <c r="GX64" s="177"/>
      <c r="GY64" s="177"/>
      <c r="GZ64" s="177"/>
      <c r="HA64" s="177"/>
      <c r="HB64" s="177"/>
      <c r="HC64" s="177"/>
      <c r="HD64" s="177"/>
      <c r="HE64" s="177"/>
      <c r="HF64" s="177"/>
      <c r="HG64" s="177"/>
      <c r="HH64" s="177"/>
      <c r="HI64" s="177"/>
      <c r="HJ64" s="177"/>
      <c r="HK64" s="177"/>
      <c r="HL64" s="177"/>
      <c r="HM64" s="177"/>
      <c r="HN64" s="177"/>
      <c r="HO64" s="177"/>
      <c r="HP64" s="177"/>
      <c r="HQ64" s="177"/>
      <c r="HR64" s="177"/>
      <c r="HS64" s="177"/>
      <c r="HT64" s="177"/>
      <c r="HU64" s="177"/>
      <c r="HV64" s="177"/>
      <c r="HW64" s="177"/>
      <c r="HX64" s="177"/>
      <c r="HY64" s="177"/>
      <c r="HZ64" s="177"/>
      <c r="IA64" s="177"/>
      <c r="IB64" s="177"/>
      <c r="IC64" s="177"/>
      <c r="ID64" s="177"/>
      <c r="IE64" s="177"/>
      <c r="IF64" s="177"/>
      <c r="IG64" s="177"/>
      <c r="IH64" s="177"/>
      <c r="II64" s="177"/>
      <c r="IJ64" s="177"/>
      <c r="IK64" s="177"/>
      <c r="IL64" s="177"/>
      <c r="IM64" s="177"/>
      <c r="IN64" s="177"/>
      <c r="IO64" s="177"/>
      <c r="IP64" s="177"/>
      <c r="IQ64" s="177"/>
      <c r="IR64" s="177"/>
      <c r="IS64" s="177"/>
      <c r="IT64" s="177"/>
      <c r="IU64" s="177"/>
      <c r="IV64" s="177"/>
    </row>
    <row r="65" spans="1:256" ht="12.75">
      <c r="A65" s="231" t="s">
        <v>191</v>
      </c>
      <c r="B65" s="231" t="s">
        <v>7</v>
      </c>
      <c r="C65" s="231" t="s">
        <v>227</v>
      </c>
      <c r="D65" s="160" t="s">
        <v>14</v>
      </c>
      <c r="E65" s="160" t="s">
        <v>15</v>
      </c>
      <c r="F65" s="160" t="s">
        <v>226</v>
      </c>
      <c r="G65" s="160" t="s">
        <v>17</v>
      </c>
      <c r="H65" s="160" t="s">
        <v>156</v>
      </c>
      <c r="I65" s="160" t="s">
        <v>23</v>
      </c>
      <c r="J65" s="160" t="s">
        <v>26</v>
      </c>
      <c r="K65" s="160" t="s">
        <v>29</v>
      </c>
      <c r="T65" s="200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  <c r="IR65" s="178"/>
      <c r="IS65" s="178"/>
      <c r="IT65" s="178"/>
      <c r="IU65" s="178"/>
      <c r="IV65" s="178"/>
    </row>
    <row r="66" spans="1:20" ht="14.25">
      <c r="A66" s="232" t="str">
        <f>B23</f>
        <v>06830079</v>
      </c>
      <c r="B66" s="233" t="str">
        <f>D26</f>
        <v>27/06/2018</v>
      </c>
      <c r="C66" s="234" t="s">
        <v>35</v>
      </c>
      <c r="D66" s="210" t="s">
        <v>87</v>
      </c>
      <c r="E66" s="210" t="s">
        <v>62</v>
      </c>
      <c r="F66" s="210" t="s">
        <v>168</v>
      </c>
      <c r="G66" s="210">
        <v>25</v>
      </c>
      <c r="H66" s="210"/>
      <c r="I66" s="210">
        <v>0</v>
      </c>
      <c r="J66" s="210"/>
      <c r="K66" s="210">
        <v>0</v>
      </c>
      <c r="T66" s="200"/>
    </row>
    <row r="67" spans="1:20" ht="14.25">
      <c r="A67" s="235" t="str">
        <f>+A$66</f>
        <v>06830079</v>
      </c>
      <c r="B67" s="236" t="str">
        <f>+B$66</f>
        <v>27/06/2018</v>
      </c>
      <c r="C67" s="234" t="s">
        <v>36</v>
      </c>
      <c r="D67" s="210" t="s">
        <v>93</v>
      </c>
      <c r="E67" s="210" t="s">
        <v>54</v>
      </c>
      <c r="F67" s="210" t="s">
        <v>168</v>
      </c>
      <c r="G67" s="211">
        <v>50</v>
      </c>
      <c r="H67" s="210"/>
      <c r="I67" s="210">
        <v>2</v>
      </c>
      <c r="J67" s="211"/>
      <c r="K67" s="210">
        <v>0</v>
      </c>
      <c r="T67" s="200"/>
    </row>
    <row r="68" spans="1:20" ht="14.25">
      <c r="A68" s="235" t="str">
        <f aca="true" t="shared" si="0" ref="A68:B77">+A$66</f>
        <v>06830079</v>
      </c>
      <c r="B68" s="236" t="str">
        <f t="shared" si="0"/>
        <v>27/06/2018</v>
      </c>
      <c r="C68" s="234" t="s">
        <v>37</v>
      </c>
      <c r="D68" s="210" t="s">
        <v>96</v>
      </c>
      <c r="E68" s="210" t="s">
        <v>57</v>
      </c>
      <c r="F68" s="210" t="s">
        <v>168</v>
      </c>
      <c r="G68" s="211">
        <v>20</v>
      </c>
      <c r="H68" s="210"/>
      <c r="I68" s="210">
        <v>0</v>
      </c>
      <c r="J68" s="211"/>
      <c r="K68" s="210">
        <v>0</v>
      </c>
      <c r="T68" s="200"/>
    </row>
    <row r="69" spans="1:20" ht="14.25">
      <c r="A69" s="235" t="str">
        <f t="shared" si="0"/>
        <v>06830079</v>
      </c>
      <c r="B69" s="236" t="str">
        <f t="shared" si="0"/>
        <v>27/06/2018</v>
      </c>
      <c r="C69" s="234" t="s">
        <v>38</v>
      </c>
      <c r="D69" s="210" t="s">
        <v>102</v>
      </c>
      <c r="E69" s="210" t="s">
        <v>62</v>
      </c>
      <c r="F69" s="210" t="s">
        <v>168</v>
      </c>
      <c r="G69" s="211">
        <v>40</v>
      </c>
      <c r="H69" s="210"/>
      <c r="I69" s="210">
        <v>2</v>
      </c>
      <c r="J69" s="211"/>
      <c r="K69" s="210">
        <v>0</v>
      </c>
      <c r="T69" s="200"/>
    </row>
    <row r="70" spans="1:20" ht="14.25">
      <c r="A70" s="235" t="str">
        <f t="shared" si="0"/>
        <v>06830079</v>
      </c>
      <c r="B70" s="236" t="str">
        <f t="shared" si="0"/>
        <v>27/06/2018</v>
      </c>
      <c r="C70" s="234" t="s">
        <v>39</v>
      </c>
      <c r="D70" s="210" t="s">
        <v>99</v>
      </c>
      <c r="E70" s="210" t="s">
        <v>62</v>
      </c>
      <c r="F70" s="210" t="s">
        <v>169</v>
      </c>
      <c r="G70" s="211">
        <v>20</v>
      </c>
      <c r="H70" s="210"/>
      <c r="I70" s="210">
        <v>0</v>
      </c>
      <c r="J70" s="211"/>
      <c r="K70" s="210">
        <v>0</v>
      </c>
      <c r="T70" s="200"/>
    </row>
    <row r="71" spans="1:20" ht="14.25">
      <c r="A71" s="235" t="str">
        <f t="shared" si="0"/>
        <v>06830079</v>
      </c>
      <c r="B71" s="236" t="str">
        <f t="shared" si="0"/>
        <v>27/06/2018</v>
      </c>
      <c r="C71" s="234" t="s">
        <v>41</v>
      </c>
      <c r="D71" s="210" t="s">
        <v>99</v>
      </c>
      <c r="E71" s="210" t="s">
        <v>57</v>
      </c>
      <c r="F71" s="210" t="s">
        <v>169</v>
      </c>
      <c r="G71" s="211">
        <v>40</v>
      </c>
      <c r="H71" s="210"/>
      <c r="I71" s="210">
        <v>1</v>
      </c>
      <c r="J71" s="211"/>
      <c r="K71" s="210">
        <v>0</v>
      </c>
      <c r="T71" s="200"/>
    </row>
    <row r="72" spans="1:20" ht="14.25">
      <c r="A72" s="235" t="str">
        <f t="shared" si="0"/>
        <v>06830079</v>
      </c>
      <c r="B72" s="236" t="str">
        <f t="shared" si="0"/>
        <v>27/06/2018</v>
      </c>
      <c r="C72" s="234" t="s">
        <v>44</v>
      </c>
      <c r="D72" s="210" t="s">
        <v>99</v>
      </c>
      <c r="E72" s="210" t="s">
        <v>54</v>
      </c>
      <c r="F72" s="210" t="s">
        <v>169</v>
      </c>
      <c r="G72" s="211">
        <v>30</v>
      </c>
      <c r="H72" s="210"/>
      <c r="I72" s="210">
        <v>2</v>
      </c>
      <c r="J72" s="211"/>
      <c r="K72" s="210">
        <v>0</v>
      </c>
      <c r="T72" s="200"/>
    </row>
    <row r="73" spans="1:20" ht="14.25">
      <c r="A73" s="235" t="str">
        <f t="shared" si="0"/>
        <v>06830079</v>
      </c>
      <c r="B73" s="236" t="str">
        <f t="shared" si="0"/>
        <v>27/06/2018</v>
      </c>
      <c r="C73" s="234" t="s">
        <v>45</v>
      </c>
      <c r="D73" s="210" t="s">
        <v>99</v>
      </c>
      <c r="E73" s="210" t="s">
        <v>67</v>
      </c>
      <c r="F73" s="210" t="s">
        <v>169</v>
      </c>
      <c r="G73" s="211">
        <v>30</v>
      </c>
      <c r="H73" s="210"/>
      <c r="I73" s="210">
        <v>0</v>
      </c>
      <c r="J73" s="211"/>
      <c r="K73" s="210">
        <v>0</v>
      </c>
      <c r="T73" s="200"/>
    </row>
    <row r="74" spans="1:20" ht="14.25">
      <c r="A74" s="235" t="str">
        <f t="shared" si="0"/>
        <v>06830079</v>
      </c>
      <c r="B74" s="236" t="str">
        <f t="shared" si="0"/>
        <v>27/06/2018</v>
      </c>
      <c r="C74" s="234" t="s">
        <v>46</v>
      </c>
      <c r="D74" s="210" t="s">
        <v>99</v>
      </c>
      <c r="E74" s="210" t="s">
        <v>62</v>
      </c>
      <c r="F74" s="210" t="s">
        <v>170</v>
      </c>
      <c r="G74" s="211">
        <v>40</v>
      </c>
      <c r="H74" s="210"/>
      <c r="I74" s="210">
        <v>0</v>
      </c>
      <c r="J74" s="211"/>
      <c r="K74" s="210">
        <v>0</v>
      </c>
      <c r="T74" s="200"/>
    </row>
    <row r="75" spans="1:20" ht="14.25">
      <c r="A75" s="235" t="str">
        <f t="shared" si="0"/>
        <v>06830079</v>
      </c>
      <c r="B75" s="236" t="str">
        <f t="shared" si="0"/>
        <v>27/06/2018</v>
      </c>
      <c r="C75" s="234" t="s">
        <v>47</v>
      </c>
      <c r="D75" s="210" t="s">
        <v>99</v>
      </c>
      <c r="E75" s="210" t="s">
        <v>57</v>
      </c>
      <c r="F75" s="210" t="s">
        <v>170</v>
      </c>
      <c r="G75" s="211">
        <v>20</v>
      </c>
      <c r="H75" s="210"/>
      <c r="I75" s="210">
        <v>2</v>
      </c>
      <c r="J75" s="211"/>
      <c r="K75" s="210">
        <v>0</v>
      </c>
      <c r="T75" s="200"/>
    </row>
    <row r="76" spans="1:20" ht="14.25">
      <c r="A76" s="235" t="str">
        <f t="shared" si="0"/>
        <v>06830079</v>
      </c>
      <c r="B76" s="236" t="str">
        <f t="shared" si="0"/>
        <v>27/06/2018</v>
      </c>
      <c r="C76" s="234" t="s">
        <v>48</v>
      </c>
      <c r="D76" s="210" t="s">
        <v>99</v>
      </c>
      <c r="E76" s="210" t="s">
        <v>54</v>
      </c>
      <c r="F76" s="210" t="s">
        <v>170</v>
      </c>
      <c r="G76" s="211">
        <v>15</v>
      </c>
      <c r="H76" s="210"/>
      <c r="I76" s="210">
        <v>2</v>
      </c>
      <c r="J76" s="211"/>
      <c r="K76" s="210">
        <v>0</v>
      </c>
      <c r="T76" s="200"/>
    </row>
    <row r="77" spans="1:20" ht="14.25">
      <c r="A77" s="235" t="str">
        <f t="shared" si="0"/>
        <v>06830079</v>
      </c>
      <c r="B77" s="236" t="str">
        <f t="shared" si="0"/>
        <v>27/06/2018</v>
      </c>
      <c r="C77" s="234" t="s">
        <v>49</v>
      </c>
      <c r="D77" s="210" t="s">
        <v>99</v>
      </c>
      <c r="E77" s="210" t="s">
        <v>67</v>
      </c>
      <c r="F77" s="210" t="s">
        <v>170</v>
      </c>
      <c r="G77" s="211">
        <v>20</v>
      </c>
      <c r="H77" s="210"/>
      <c r="I77" s="210">
        <v>0</v>
      </c>
      <c r="J77" s="211" t="s">
        <v>240</v>
      </c>
      <c r="K77" s="210">
        <v>3</v>
      </c>
      <c r="T77" s="200"/>
    </row>
    <row r="78" spans="1:256" ht="15" thickBot="1">
      <c r="A78" s="237"/>
      <c r="B78" s="238"/>
      <c r="C78" s="197"/>
      <c r="D78" s="239"/>
      <c r="E78" s="239"/>
      <c r="F78" s="239"/>
      <c r="G78" s="240"/>
      <c r="H78" s="240"/>
      <c r="I78" s="240"/>
      <c r="J78" s="240"/>
      <c r="K78" s="240"/>
      <c r="T78" s="241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F78" s="242"/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2"/>
      <c r="DS78" s="242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2"/>
      <c r="EF78" s="242"/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2"/>
      <c r="ES78" s="242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2"/>
      <c r="FF78" s="242"/>
      <c r="FG78" s="242"/>
      <c r="FH78" s="242"/>
      <c r="FI78" s="242"/>
      <c r="FJ78" s="242"/>
      <c r="FK78" s="242"/>
      <c r="FL78" s="242"/>
      <c r="FM78" s="242"/>
      <c r="FN78" s="242"/>
      <c r="FO78" s="242"/>
      <c r="FP78" s="242"/>
      <c r="FQ78" s="242"/>
      <c r="FR78" s="242"/>
      <c r="FS78" s="242"/>
      <c r="FT78" s="242"/>
      <c r="FU78" s="242"/>
      <c r="FV78" s="242"/>
      <c r="FW78" s="242"/>
      <c r="FX78" s="242"/>
      <c r="FY78" s="242"/>
      <c r="FZ78" s="242"/>
      <c r="GA78" s="242"/>
      <c r="GB78" s="242"/>
      <c r="GC78" s="242"/>
      <c r="GD78" s="242"/>
      <c r="GE78" s="242"/>
      <c r="GF78" s="242"/>
      <c r="GG78" s="242"/>
      <c r="GH78" s="242"/>
      <c r="GI78" s="242"/>
      <c r="GJ78" s="242"/>
      <c r="GK78" s="242"/>
      <c r="GL78" s="242"/>
      <c r="GM78" s="242"/>
      <c r="GN78" s="242"/>
      <c r="GO78" s="242"/>
      <c r="GP78" s="242"/>
      <c r="GQ78" s="242"/>
      <c r="GR78" s="242"/>
      <c r="GS78" s="242"/>
      <c r="GT78" s="242"/>
      <c r="GU78" s="242"/>
      <c r="GV78" s="242"/>
      <c r="GW78" s="242"/>
      <c r="GX78" s="242"/>
      <c r="GY78" s="242"/>
      <c r="GZ78" s="242"/>
      <c r="HA78" s="242"/>
      <c r="HB78" s="242"/>
      <c r="HC78" s="242"/>
      <c r="HD78" s="242"/>
      <c r="HE78" s="242"/>
      <c r="HF78" s="242"/>
      <c r="HG78" s="242"/>
      <c r="HH78" s="242"/>
      <c r="HI78" s="242"/>
      <c r="HJ78" s="242"/>
      <c r="HK78" s="242"/>
      <c r="HL78" s="242"/>
      <c r="HM78" s="242"/>
      <c r="HN78" s="242"/>
      <c r="HO78" s="242"/>
      <c r="HP78" s="242"/>
      <c r="HQ78" s="242"/>
      <c r="HR78" s="242"/>
      <c r="HS78" s="242"/>
      <c r="HT78" s="242"/>
      <c r="HU78" s="242"/>
      <c r="HV78" s="242"/>
      <c r="HW78" s="242"/>
      <c r="HX78" s="242"/>
      <c r="HY78" s="242"/>
      <c r="HZ78" s="242"/>
      <c r="IA78" s="242"/>
      <c r="IB78" s="242"/>
      <c r="IC78" s="242"/>
      <c r="ID78" s="242"/>
      <c r="IE78" s="242"/>
      <c r="IF78" s="242"/>
      <c r="IG78" s="242"/>
      <c r="IH78" s="242"/>
      <c r="II78" s="242"/>
      <c r="IJ78" s="242"/>
      <c r="IK78" s="242"/>
      <c r="IL78" s="242"/>
      <c r="IM78" s="242"/>
      <c r="IN78" s="242"/>
      <c r="IO78" s="242"/>
      <c r="IP78" s="242"/>
      <c r="IQ78" s="242"/>
      <c r="IR78" s="242"/>
      <c r="IS78" s="242"/>
      <c r="IT78" s="242"/>
      <c r="IU78" s="242"/>
      <c r="IV78" s="242"/>
    </row>
    <row r="79" spans="1:20" ht="16.5" thickBot="1">
      <c r="A79" s="349" t="s">
        <v>157</v>
      </c>
      <c r="B79" s="350"/>
      <c r="C79" s="183"/>
      <c r="D79" s="183"/>
      <c r="E79" s="183"/>
      <c r="F79" s="183"/>
      <c r="G79" s="128"/>
      <c r="H79" s="128"/>
      <c r="I79" s="128"/>
      <c r="T79" s="200"/>
    </row>
    <row r="80" spans="1:20" ht="12.75">
      <c r="A80" s="134"/>
      <c r="B80" s="128"/>
      <c r="C80" s="128"/>
      <c r="D80" s="128"/>
      <c r="E80" s="128"/>
      <c r="F80" s="128"/>
      <c r="G80" s="128"/>
      <c r="H80" s="128"/>
      <c r="I80" s="128"/>
      <c r="T80" s="200"/>
    </row>
    <row r="81" spans="1:20" ht="12.75">
      <c r="A81" s="156" t="s">
        <v>185</v>
      </c>
      <c r="B81" s="188"/>
      <c r="C81" s="188"/>
      <c r="D81" s="133"/>
      <c r="E81" s="133"/>
      <c r="F81" s="133"/>
      <c r="G81" s="128"/>
      <c r="H81" s="128"/>
      <c r="I81" s="128"/>
      <c r="T81" s="200"/>
    </row>
    <row r="82" spans="1:20" ht="12.75">
      <c r="A82" s="243" t="s">
        <v>228</v>
      </c>
      <c r="B82" s="139" t="s">
        <v>158</v>
      </c>
      <c r="C82" s="244"/>
      <c r="D82" s="140"/>
      <c r="E82" s="133"/>
      <c r="F82" s="128"/>
      <c r="G82" s="134"/>
      <c r="H82" s="128"/>
      <c r="I82" s="128"/>
      <c r="T82" s="200"/>
    </row>
    <row r="83" spans="1:20" ht="12.75">
      <c r="A83" s="245" t="s">
        <v>229</v>
      </c>
      <c r="B83" s="156" t="s">
        <v>159</v>
      </c>
      <c r="C83" s="246"/>
      <c r="D83" s="146"/>
      <c r="E83" s="133"/>
      <c r="F83" s="177"/>
      <c r="G83" s="134"/>
      <c r="H83" s="128"/>
      <c r="I83" s="128"/>
      <c r="T83" s="200"/>
    </row>
    <row r="84" spans="1:20" ht="12.75">
      <c r="A84" s="247" t="s">
        <v>155</v>
      </c>
      <c r="B84" s="154" t="s">
        <v>160</v>
      </c>
      <c r="C84" s="228"/>
      <c r="D84" s="155"/>
      <c r="E84" s="133"/>
      <c r="F84" s="177"/>
      <c r="G84" s="134"/>
      <c r="H84" s="128"/>
      <c r="I84" s="128"/>
      <c r="T84" s="200"/>
    </row>
    <row r="85" spans="1:20" ht="12.75">
      <c r="A85" s="128"/>
      <c r="B85" s="128"/>
      <c r="C85" s="128"/>
      <c r="D85" s="128"/>
      <c r="E85" s="128"/>
      <c r="F85" s="177"/>
      <c r="G85" s="128"/>
      <c r="H85" s="128"/>
      <c r="I85" s="128"/>
      <c r="T85" s="200"/>
    </row>
    <row r="86" spans="1:20" ht="12.75" customHeight="1">
      <c r="A86" s="230"/>
      <c r="B86" s="230"/>
      <c r="C86" s="158" t="s">
        <v>33</v>
      </c>
      <c r="D86" s="157" t="s">
        <v>230</v>
      </c>
      <c r="E86" s="343" t="s">
        <v>231</v>
      </c>
      <c r="F86" s="344"/>
      <c r="G86" s="345"/>
      <c r="H86" s="346" t="s">
        <v>232</v>
      </c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8"/>
      <c r="T86" s="200"/>
    </row>
    <row r="87" spans="1:20" ht="12.75">
      <c r="A87" s="248" t="s">
        <v>191</v>
      </c>
      <c r="B87" s="248" t="s">
        <v>7</v>
      </c>
      <c r="C87" s="248" t="s">
        <v>228</v>
      </c>
      <c r="D87" s="249" t="s">
        <v>229</v>
      </c>
      <c r="E87" s="248" t="s">
        <v>168</v>
      </c>
      <c r="F87" s="248" t="s">
        <v>169</v>
      </c>
      <c r="G87" s="248" t="s">
        <v>170</v>
      </c>
      <c r="H87" s="201">
        <v>1</v>
      </c>
      <c r="I87" s="248">
        <v>2</v>
      </c>
      <c r="J87" s="248">
        <v>3</v>
      </c>
      <c r="K87" s="248">
        <v>4</v>
      </c>
      <c r="L87" s="248">
        <v>5</v>
      </c>
      <c r="M87" s="248">
        <v>6</v>
      </c>
      <c r="N87" s="248">
        <v>7</v>
      </c>
      <c r="O87" s="248">
        <v>8</v>
      </c>
      <c r="P87" s="248">
        <v>9</v>
      </c>
      <c r="Q87" s="248">
        <v>10</v>
      </c>
      <c r="R87" s="248">
        <v>11</v>
      </c>
      <c r="S87" s="248">
        <v>12</v>
      </c>
      <c r="T87" s="200"/>
    </row>
    <row r="88" spans="1:20" ht="14.25">
      <c r="A88" s="250" t="str">
        <f>B23</f>
        <v>06830079</v>
      </c>
      <c r="B88" s="251" t="str">
        <f>D26</f>
        <v>27/06/2018</v>
      </c>
      <c r="C88" s="211" t="s">
        <v>171</v>
      </c>
      <c r="D88" s="252" t="s">
        <v>249</v>
      </c>
      <c r="E88" s="211">
        <v>43</v>
      </c>
      <c r="F88" s="211">
        <v>36</v>
      </c>
      <c r="G88" s="211">
        <v>86</v>
      </c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00"/>
    </row>
    <row r="89" spans="1:20" ht="14.25">
      <c r="A89" s="235" t="str">
        <f>+A$88</f>
        <v>06830079</v>
      </c>
      <c r="B89" s="236" t="str">
        <f>+B$88</f>
        <v>27/06/2018</v>
      </c>
      <c r="C89" s="211" t="s">
        <v>250</v>
      </c>
      <c r="D89" s="252" t="s">
        <v>251</v>
      </c>
      <c r="E89" s="211">
        <v>1</v>
      </c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00"/>
    </row>
    <row r="90" spans="1:20" ht="14.25">
      <c r="A90" s="235" t="str">
        <f aca="true" t="shared" si="1" ref="A90:B121">+A$88</f>
        <v>06830079</v>
      </c>
      <c r="B90" s="236" t="str">
        <f t="shared" si="1"/>
        <v>27/06/2018</v>
      </c>
      <c r="C90" s="211" t="s">
        <v>252</v>
      </c>
      <c r="D90" s="252" t="s">
        <v>253</v>
      </c>
      <c r="E90" s="211">
        <v>49</v>
      </c>
      <c r="F90" s="211">
        <v>1</v>
      </c>
      <c r="G90" s="211">
        <v>5</v>
      </c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00"/>
    </row>
    <row r="91" spans="1:20" ht="14.25">
      <c r="A91" s="235" t="str">
        <f t="shared" si="1"/>
        <v>06830079</v>
      </c>
      <c r="B91" s="236" t="str">
        <f t="shared" si="1"/>
        <v>27/06/2018</v>
      </c>
      <c r="C91" s="211" t="s">
        <v>254</v>
      </c>
      <c r="D91" s="252" t="s">
        <v>255</v>
      </c>
      <c r="E91" s="211"/>
      <c r="F91" s="211"/>
      <c r="G91" s="211">
        <v>2</v>
      </c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00"/>
    </row>
    <row r="92" spans="1:20" ht="14.25">
      <c r="A92" s="235" t="str">
        <f t="shared" si="1"/>
        <v>06830079</v>
      </c>
      <c r="B92" s="236" t="str">
        <f t="shared" si="1"/>
        <v>27/06/2018</v>
      </c>
      <c r="C92" s="211" t="s">
        <v>256</v>
      </c>
      <c r="D92" s="252" t="s">
        <v>257</v>
      </c>
      <c r="E92" s="211"/>
      <c r="F92" s="211">
        <v>40</v>
      </c>
      <c r="G92" s="211">
        <v>41</v>
      </c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00"/>
    </row>
    <row r="93" spans="1:20" ht="14.25">
      <c r="A93" s="235" t="str">
        <f t="shared" si="1"/>
        <v>06830079</v>
      </c>
      <c r="B93" s="236" t="str">
        <f t="shared" si="1"/>
        <v>27/06/2018</v>
      </c>
      <c r="C93" s="211" t="s">
        <v>258</v>
      </c>
      <c r="D93" s="252" t="s">
        <v>259</v>
      </c>
      <c r="E93" s="211">
        <v>1</v>
      </c>
      <c r="F93" s="211">
        <v>3</v>
      </c>
      <c r="G93" s="211">
        <v>3</v>
      </c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00"/>
    </row>
    <row r="94" spans="1:20" ht="14.25">
      <c r="A94" s="235" t="str">
        <f t="shared" si="1"/>
        <v>06830079</v>
      </c>
      <c r="B94" s="236" t="str">
        <f t="shared" si="1"/>
        <v>27/06/2018</v>
      </c>
      <c r="C94" s="211" t="s">
        <v>260</v>
      </c>
      <c r="D94" s="252" t="s">
        <v>261</v>
      </c>
      <c r="E94" s="211"/>
      <c r="F94" s="211"/>
      <c r="G94" s="211">
        <v>1</v>
      </c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00"/>
    </row>
    <row r="95" spans="1:20" ht="14.25">
      <c r="A95" s="235" t="str">
        <f t="shared" si="1"/>
        <v>06830079</v>
      </c>
      <c r="B95" s="236" t="str">
        <f t="shared" si="1"/>
        <v>27/06/2018</v>
      </c>
      <c r="C95" s="211" t="s">
        <v>262</v>
      </c>
      <c r="D95" s="252" t="s">
        <v>263</v>
      </c>
      <c r="E95" s="211">
        <v>1</v>
      </c>
      <c r="F95" s="211">
        <v>1</v>
      </c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00"/>
    </row>
    <row r="96" spans="1:20" ht="14.25">
      <c r="A96" s="235" t="str">
        <f t="shared" si="1"/>
        <v>06830079</v>
      </c>
      <c r="B96" s="236" t="str">
        <f t="shared" si="1"/>
        <v>27/06/2018</v>
      </c>
      <c r="C96" s="211" t="s">
        <v>264</v>
      </c>
      <c r="D96" s="252" t="s">
        <v>265</v>
      </c>
      <c r="E96" s="211">
        <v>9</v>
      </c>
      <c r="F96" s="211">
        <v>19</v>
      </c>
      <c r="G96" s="211">
        <v>9</v>
      </c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00"/>
    </row>
    <row r="97" spans="1:20" ht="14.25">
      <c r="A97" s="235" t="str">
        <f t="shared" si="1"/>
        <v>06830079</v>
      </c>
      <c r="B97" s="236" t="str">
        <f t="shared" si="1"/>
        <v>27/06/2018</v>
      </c>
      <c r="C97" s="211" t="s">
        <v>266</v>
      </c>
      <c r="D97" s="252" t="s">
        <v>267</v>
      </c>
      <c r="E97" s="211">
        <v>3</v>
      </c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00"/>
    </row>
    <row r="98" spans="1:20" ht="14.25">
      <c r="A98" s="235" t="str">
        <f t="shared" si="1"/>
        <v>06830079</v>
      </c>
      <c r="B98" s="236" t="str">
        <f t="shared" si="1"/>
        <v>27/06/2018</v>
      </c>
      <c r="C98" s="211" t="s">
        <v>268</v>
      </c>
      <c r="D98" s="252" t="s">
        <v>269</v>
      </c>
      <c r="E98" s="211">
        <v>2</v>
      </c>
      <c r="F98" s="211"/>
      <c r="G98" s="211">
        <v>1</v>
      </c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00"/>
    </row>
    <row r="99" spans="1:20" ht="14.25">
      <c r="A99" s="235" t="str">
        <f t="shared" si="1"/>
        <v>06830079</v>
      </c>
      <c r="B99" s="236" t="str">
        <f t="shared" si="1"/>
        <v>27/06/2018</v>
      </c>
      <c r="C99" s="211" t="s">
        <v>270</v>
      </c>
      <c r="D99" s="252" t="s">
        <v>271</v>
      </c>
      <c r="E99" s="211">
        <v>15</v>
      </c>
      <c r="F99" s="211">
        <v>2</v>
      </c>
      <c r="G99" s="211">
        <v>2</v>
      </c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00"/>
    </row>
    <row r="100" spans="1:20" ht="14.25">
      <c r="A100" s="235" t="str">
        <f t="shared" si="1"/>
        <v>06830079</v>
      </c>
      <c r="B100" s="236" t="str">
        <f t="shared" si="1"/>
        <v>27/06/2018</v>
      </c>
      <c r="C100" s="211" t="s">
        <v>272</v>
      </c>
      <c r="D100" s="252" t="s">
        <v>273</v>
      </c>
      <c r="E100" s="211">
        <v>5</v>
      </c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00"/>
    </row>
    <row r="101" spans="1:20" ht="14.25">
      <c r="A101" s="235" t="str">
        <f t="shared" si="1"/>
        <v>06830079</v>
      </c>
      <c r="B101" s="236" t="str">
        <f t="shared" si="1"/>
        <v>27/06/2018</v>
      </c>
      <c r="C101" s="211" t="s">
        <v>274</v>
      </c>
      <c r="D101" s="252" t="s">
        <v>275</v>
      </c>
      <c r="E101" s="211">
        <v>8</v>
      </c>
      <c r="F101" s="211">
        <v>2</v>
      </c>
      <c r="G101" s="211">
        <v>3</v>
      </c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00"/>
    </row>
    <row r="102" spans="1:20" ht="14.25">
      <c r="A102" s="235" t="str">
        <f t="shared" si="1"/>
        <v>06830079</v>
      </c>
      <c r="B102" s="236" t="str">
        <f t="shared" si="1"/>
        <v>27/06/2018</v>
      </c>
      <c r="C102" s="211" t="s">
        <v>276</v>
      </c>
      <c r="D102" s="252" t="s">
        <v>277</v>
      </c>
      <c r="E102" s="211">
        <v>1</v>
      </c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00"/>
    </row>
    <row r="103" spans="1:20" ht="14.25">
      <c r="A103" s="235" t="str">
        <f t="shared" si="1"/>
        <v>06830079</v>
      </c>
      <c r="B103" s="236" t="str">
        <f t="shared" si="1"/>
        <v>27/06/2018</v>
      </c>
      <c r="C103" s="211" t="s">
        <v>278</v>
      </c>
      <c r="D103" s="252" t="s">
        <v>279</v>
      </c>
      <c r="E103" s="211">
        <v>1</v>
      </c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00"/>
    </row>
    <row r="104" spans="1:20" ht="14.25">
      <c r="A104" s="235" t="str">
        <f t="shared" si="1"/>
        <v>06830079</v>
      </c>
      <c r="B104" s="236" t="str">
        <f t="shared" si="1"/>
        <v>27/06/2018</v>
      </c>
      <c r="C104" s="211" t="s">
        <v>280</v>
      </c>
      <c r="D104" s="252" t="s">
        <v>281</v>
      </c>
      <c r="E104" s="211">
        <v>3</v>
      </c>
      <c r="F104" s="211">
        <v>9</v>
      </c>
      <c r="G104" s="211">
        <v>10</v>
      </c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00"/>
    </row>
    <row r="105" spans="1:20" ht="14.25">
      <c r="A105" s="235" t="str">
        <f t="shared" si="1"/>
        <v>06830079</v>
      </c>
      <c r="B105" s="236" t="str">
        <f t="shared" si="1"/>
        <v>27/06/2018</v>
      </c>
      <c r="C105" s="211" t="s">
        <v>282</v>
      </c>
      <c r="D105" s="252" t="s">
        <v>283</v>
      </c>
      <c r="E105" s="211">
        <v>11</v>
      </c>
      <c r="F105" s="211">
        <v>9</v>
      </c>
      <c r="G105" s="211">
        <v>8</v>
      </c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00"/>
    </row>
    <row r="106" spans="1:20" ht="14.25">
      <c r="A106" s="235" t="str">
        <f t="shared" si="1"/>
        <v>06830079</v>
      </c>
      <c r="B106" s="236" t="str">
        <f t="shared" si="1"/>
        <v>27/06/2018</v>
      </c>
      <c r="C106" s="211" t="s">
        <v>284</v>
      </c>
      <c r="D106" s="252" t="s">
        <v>285</v>
      </c>
      <c r="E106" s="211">
        <v>21</v>
      </c>
      <c r="F106" s="211">
        <v>7</v>
      </c>
      <c r="G106" s="211">
        <v>11</v>
      </c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00"/>
    </row>
    <row r="107" spans="1:20" ht="14.25">
      <c r="A107" s="235" t="str">
        <f t="shared" si="1"/>
        <v>06830079</v>
      </c>
      <c r="B107" s="236" t="str">
        <f t="shared" si="1"/>
        <v>27/06/2018</v>
      </c>
      <c r="C107" s="211" t="s">
        <v>286</v>
      </c>
      <c r="D107" s="252" t="s">
        <v>287</v>
      </c>
      <c r="E107" s="211">
        <v>84</v>
      </c>
      <c r="F107" s="211">
        <v>164</v>
      </c>
      <c r="G107" s="211">
        <v>180</v>
      </c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00"/>
    </row>
    <row r="108" spans="1:20" ht="14.25">
      <c r="A108" s="235" t="str">
        <f t="shared" si="1"/>
        <v>06830079</v>
      </c>
      <c r="B108" s="236" t="str">
        <f t="shared" si="1"/>
        <v>27/06/2018</v>
      </c>
      <c r="C108" s="211" t="s">
        <v>288</v>
      </c>
      <c r="D108" s="252" t="s">
        <v>289</v>
      </c>
      <c r="E108" s="211">
        <v>1</v>
      </c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00"/>
    </row>
    <row r="109" spans="1:20" ht="14.25">
      <c r="A109" s="235" t="str">
        <f t="shared" si="1"/>
        <v>06830079</v>
      </c>
      <c r="B109" s="236" t="str">
        <f t="shared" si="1"/>
        <v>27/06/2018</v>
      </c>
      <c r="C109" s="211" t="s">
        <v>290</v>
      </c>
      <c r="D109" s="252" t="s">
        <v>291</v>
      </c>
      <c r="E109" s="211">
        <v>2</v>
      </c>
      <c r="F109" s="211">
        <v>1</v>
      </c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00"/>
    </row>
    <row r="110" spans="1:20" ht="14.25">
      <c r="A110" s="235" t="str">
        <f t="shared" si="1"/>
        <v>06830079</v>
      </c>
      <c r="B110" s="236" t="str">
        <f t="shared" si="1"/>
        <v>27/06/2018</v>
      </c>
      <c r="C110" s="211" t="s">
        <v>292</v>
      </c>
      <c r="D110" s="252" t="s">
        <v>293</v>
      </c>
      <c r="E110" s="211">
        <v>1</v>
      </c>
      <c r="F110" s="211">
        <v>8</v>
      </c>
      <c r="G110" s="211">
        <v>1</v>
      </c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00"/>
    </row>
    <row r="111" spans="1:20" ht="14.25">
      <c r="A111" s="235" t="str">
        <f t="shared" si="1"/>
        <v>06830079</v>
      </c>
      <c r="B111" s="236" t="str">
        <f t="shared" si="1"/>
        <v>27/06/2018</v>
      </c>
      <c r="C111" s="211" t="s">
        <v>294</v>
      </c>
      <c r="D111" s="252" t="s">
        <v>295</v>
      </c>
      <c r="E111" s="211">
        <v>121</v>
      </c>
      <c r="F111" s="211">
        <v>160</v>
      </c>
      <c r="G111" s="211">
        <v>152</v>
      </c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00"/>
    </row>
    <row r="112" spans="1:20" ht="14.25">
      <c r="A112" s="235" t="str">
        <f t="shared" si="1"/>
        <v>06830079</v>
      </c>
      <c r="B112" s="236" t="str">
        <f t="shared" si="1"/>
        <v>27/06/2018</v>
      </c>
      <c r="C112" s="211" t="s">
        <v>296</v>
      </c>
      <c r="D112" s="252" t="s">
        <v>297</v>
      </c>
      <c r="E112" s="211"/>
      <c r="F112" s="211">
        <v>3</v>
      </c>
      <c r="G112" s="211">
        <v>2</v>
      </c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00"/>
    </row>
    <row r="113" spans="1:20" ht="14.25">
      <c r="A113" s="235" t="str">
        <f t="shared" si="1"/>
        <v>06830079</v>
      </c>
      <c r="B113" s="236" t="str">
        <f t="shared" si="1"/>
        <v>27/06/2018</v>
      </c>
      <c r="C113" s="211" t="s">
        <v>298</v>
      </c>
      <c r="D113" s="252" t="s">
        <v>299</v>
      </c>
      <c r="E113" s="211"/>
      <c r="F113" s="211">
        <v>2</v>
      </c>
      <c r="G113" s="211">
        <v>1</v>
      </c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00"/>
    </row>
    <row r="114" spans="1:20" ht="14.25">
      <c r="A114" s="235" t="str">
        <f t="shared" si="1"/>
        <v>06830079</v>
      </c>
      <c r="B114" s="236" t="str">
        <f t="shared" si="1"/>
        <v>27/06/2018</v>
      </c>
      <c r="C114" s="211" t="s">
        <v>300</v>
      </c>
      <c r="D114" s="252" t="s">
        <v>301</v>
      </c>
      <c r="E114" s="211">
        <v>2</v>
      </c>
      <c r="F114" s="211">
        <v>6</v>
      </c>
      <c r="G114" s="211">
        <v>3</v>
      </c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00"/>
    </row>
    <row r="115" spans="1:20" ht="14.25">
      <c r="A115" s="235" t="str">
        <f t="shared" si="1"/>
        <v>06830079</v>
      </c>
      <c r="B115" s="236" t="str">
        <f t="shared" si="1"/>
        <v>27/06/2018</v>
      </c>
      <c r="C115" s="211" t="s">
        <v>302</v>
      </c>
      <c r="D115" s="252" t="s">
        <v>303</v>
      </c>
      <c r="E115" s="211">
        <v>2</v>
      </c>
      <c r="F115" s="211">
        <v>3</v>
      </c>
      <c r="G115" s="211">
        <v>1</v>
      </c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00"/>
    </row>
    <row r="116" spans="1:20" ht="14.25">
      <c r="A116" s="235" t="str">
        <f t="shared" si="1"/>
        <v>06830079</v>
      </c>
      <c r="B116" s="236" t="str">
        <f t="shared" si="1"/>
        <v>27/06/2018</v>
      </c>
      <c r="C116" s="211" t="s">
        <v>304</v>
      </c>
      <c r="D116" s="252" t="s">
        <v>305</v>
      </c>
      <c r="E116" s="211">
        <v>4</v>
      </c>
      <c r="F116" s="211">
        <v>4</v>
      </c>
      <c r="G116" s="211">
        <v>6</v>
      </c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00"/>
    </row>
    <row r="117" spans="1:20" ht="14.25">
      <c r="A117" s="235" t="str">
        <f t="shared" si="1"/>
        <v>06830079</v>
      </c>
      <c r="B117" s="236" t="str">
        <f t="shared" si="1"/>
        <v>27/06/2018</v>
      </c>
      <c r="C117" s="211" t="s">
        <v>306</v>
      </c>
      <c r="D117" s="252" t="s">
        <v>307</v>
      </c>
      <c r="E117" s="211">
        <v>7</v>
      </c>
      <c r="F117" s="211">
        <v>4</v>
      </c>
      <c r="G117" s="211">
        <v>2</v>
      </c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00"/>
    </row>
    <row r="118" spans="1:20" ht="14.25">
      <c r="A118" s="235" t="str">
        <f t="shared" si="1"/>
        <v>06830079</v>
      </c>
      <c r="B118" s="236" t="str">
        <f t="shared" si="1"/>
        <v>27/06/2018</v>
      </c>
      <c r="C118" s="211" t="s">
        <v>308</v>
      </c>
      <c r="D118" s="252" t="s">
        <v>309</v>
      </c>
      <c r="E118" s="211">
        <v>17</v>
      </c>
      <c r="F118" s="211">
        <v>2</v>
      </c>
      <c r="G118" s="211">
        <v>7</v>
      </c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00"/>
    </row>
    <row r="119" spans="1:20" ht="14.25">
      <c r="A119" s="235" t="str">
        <f t="shared" si="1"/>
        <v>06830079</v>
      </c>
      <c r="B119" s="236" t="str">
        <f t="shared" si="1"/>
        <v>27/06/2018</v>
      </c>
      <c r="C119" s="211" t="s">
        <v>310</v>
      </c>
      <c r="D119" s="252" t="s">
        <v>311</v>
      </c>
      <c r="E119" s="211">
        <v>1</v>
      </c>
      <c r="F119" s="211">
        <v>1</v>
      </c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00"/>
    </row>
    <row r="120" spans="1:20" ht="14.25">
      <c r="A120" s="235" t="str">
        <f t="shared" si="1"/>
        <v>06830079</v>
      </c>
      <c r="B120" s="236" t="str">
        <f t="shared" si="1"/>
        <v>27/06/2018</v>
      </c>
      <c r="C120" s="211" t="s">
        <v>312</v>
      </c>
      <c r="D120" s="252" t="s">
        <v>313</v>
      </c>
      <c r="E120" s="211">
        <v>1</v>
      </c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00"/>
    </row>
    <row r="121" spans="1:20" ht="14.25">
      <c r="A121" s="235" t="str">
        <f t="shared" si="1"/>
        <v>06830079</v>
      </c>
      <c r="B121" s="236" t="str">
        <f t="shared" si="1"/>
        <v>27/06/2018</v>
      </c>
      <c r="C121" s="211" t="s">
        <v>314</v>
      </c>
      <c r="D121" s="252" t="s">
        <v>315</v>
      </c>
      <c r="E121" s="211">
        <v>2</v>
      </c>
      <c r="F121" s="211">
        <v>9</v>
      </c>
      <c r="G121" s="211">
        <v>4</v>
      </c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00"/>
    </row>
    <row r="122" spans="1:20" ht="14.25">
      <c r="A122" s="235" t="str">
        <f aca="true" t="shared" si="2" ref="A122:B153">+A$88</f>
        <v>06830079</v>
      </c>
      <c r="B122" s="236" t="str">
        <f t="shared" si="2"/>
        <v>27/06/2018</v>
      </c>
      <c r="C122" s="211" t="s">
        <v>316</v>
      </c>
      <c r="D122" s="252" t="s">
        <v>317</v>
      </c>
      <c r="E122" s="211">
        <v>42</v>
      </c>
      <c r="F122" s="211">
        <v>48</v>
      </c>
      <c r="G122" s="211">
        <v>80</v>
      </c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00"/>
    </row>
    <row r="123" spans="1:20" ht="14.25">
      <c r="A123" s="235" t="str">
        <f t="shared" si="2"/>
        <v>06830079</v>
      </c>
      <c r="B123" s="236" t="str">
        <f t="shared" si="2"/>
        <v>27/06/2018</v>
      </c>
      <c r="C123" s="211" t="s">
        <v>318</v>
      </c>
      <c r="D123" s="252" t="s">
        <v>319</v>
      </c>
      <c r="E123" s="211">
        <v>26</v>
      </c>
      <c r="F123" s="211">
        <v>44</v>
      </c>
      <c r="G123" s="211">
        <v>20</v>
      </c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00"/>
    </row>
    <row r="124" spans="1:20" ht="14.25">
      <c r="A124" s="235" t="str">
        <f t="shared" si="2"/>
        <v>06830079</v>
      </c>
      <c r="B124" s="236" t="str">
        <f t="shared" si="2"/>
        <v>27/06/2018</v>
      </c>
      <c r="C124" s="211" t="s">
        <v>320</v>
      </c>
      <c r="D124" s="252" t="s">
        <v>321</v>
      </c>
      <c r="E124" s="211">
        <v>36</v>
      </c>
      <c r="F124" s="211">
        <v>54</v>
      </c>
      <c r="G124" s="211">
        <v>42</v>
      </c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00"/>
    </row>
    <row r="125" spans="1:20" ht="14.25">
      <c r="A125" s="235" t="str">
        <f t="shared" si="2"/>
        <v>06830079</v>
      </c>
      <c r="B125" s="236" t="str">
        <f t="shared" si="2"/>
        <v>27/06/2018</v>
      </c>
      <c r="C125" s="211" t="s">
        <v>322</v>
      </c>
      <c r="D125" s="252" t="s">
        <v>323</v>
      </c>
      <c r="E125" s="211">
        <v>38</v>
      </c>
      <c r="F125" s="211"/>
      <c r="G125" s="211">
        <v>28</v>
      </c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00"/>
    </row>
    <row r="126" spans="1:20" ht="14.25">
      <c r="A126" s="235" t="str">
        <f t="shared" si="2"/>
        <v>06830079</v>
      </c>
      <c r="B126" s="236" t="str">
        <f t="shared" si="2"/>
        <v>27/06/2018</v>
      </c>
      <c r="C126" s="211" t="s">
        <v>324</v>
      </c>
      <c r="D126" s="252" t="s">
        <v>325</v>
      </c>
      <c r="E126" s="211">
        <v>1</v>
      </c>
      <c r="F126" s="211"/>
      <c r="G126" s="211">
        <v>1</v>
      </c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00"/>
    </row>
    <row r="127" spans="1:20" ht="14.25">
      <c r="A127" s="235" t="str">
        <f t="shared" si="2"/>
        <v>06830079</v>
      </c>
      <c r="B127" s="236" t="str">
        <f t="shared" si="2"/>
        <v>27/06/2018</v>
      </c>
      <c r="C127" s="211" t="s">
        <v>326</v>
      </c>
      <c r="D127" s="252" t="s">
        <v>327</v>
      </c>
      <c r="E127" s="211">
        <v>5</v>
      </c>
      <c r="F127" s="211">
        <v>3</v>
      </c>
      <c r="G127" s="211">
        <v>4</v>
      </c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00"/>
    </row>
    <row r="128" spans="1:20" ht="14.25">
      <c r="A128" s="235" t="str">
        <f t="shared" si="2"/>
        <v>06830079</v>
      </c>
      <c r="B128" s="236" t="str">
        <f t="shared" si="2"/>
        <v>27/06/2018</v>
      </c>
      <c r="C128" s="211" t="s">
        <v>328</v>
      </c>
      <c r="D128" s="252" t="s">
        <v>329</v>
      </c>
      <c r="E128" s="211">
        <v>7</v>
      </c>
      <c r="F128" s="211">
        <v>7</v>
      </c>
      <c r="G128" s="211">
        <v>9</v>
      </c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00"/>
    </row>
    <row r="129" spans="1:20" ht="14.25">
      <c r="A129" s="235" t="str">
        <f t="shared" si="2"/>
        <v>06830079</v>
      </c>
      <c r="B129" s="236" t="str">
        <f t="shared" si="2"/>
        <v>27/06/2018</v>
      </c>
      <c r="C129" s="211" t="s">
        <v>330</v>
      </c>
      <c r="D129" s="252" t="s">
        <v>331</v>
      </c>
      <c r="E129" s="211">
        <v>1</v>
      </c>
      <c r="F129" s="211">
        <v>2</v>
      </c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00"/>
    </row>
    <row r="130" spans="1:20" ht="14.25">
      <c r="A130" s="235" t="str">
        <f t="shared" si="2"/>
        <v>06830079</v>
      </c>
      <c r="B130" s="236" t="str">
        <f t="shared" si="2"/>
        <v>27/06/2018</v>
      </c>
      <c r="C130" s="211" t="s">
        <v>332</v>
      </c>
      <c r="D130" s="252" t="s">
        <v>333</v>
      </c>
      <c r="E130" s="211"/>
      <c r="F130" s="211">
        <v>1</v>
      </c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00"/>
    </row>
    <row r="131" spans="1:20" ht="14.25">
      <c r="A131" s="235" t="str">
        <f t="shared" si="2"/>
        <v>06830079</v>
      </c>
      <c r="B131" s="236" t="str">
        <f t="shared" si="2"/>
        <v>27/06/2018</v>
      </c>
      <c r="C131" s="211" t="s">
        <v>334</v>
      </c>
      <c r="D131" s="252" t="s">
        <v>335</v>
      </c>
      <c r="E131" s="211">
        <v>238</v>
      </c>
      <c r="F131" s="211">
        <v>286</v>
      </c>
      <c r="G131" s="211">
        <v>514</v>
      </c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00"/>
    </row>
    <row r="132" spans="1:20" ht="14.25">
      <c r="A132" s="235" t="str">
        <f t="shared" si="2"/>
        <v>06830079</v>
      </c>
      <c r="B132" s="236" t="str">
        <f t="shared" si="2"/>
        <v>27/06/2018</v>
      </c>
      <c r="C132" s="211" t="s">
        <v>336</v>
      </c>
      <c r="D132" s="252" t="s">
        <v>337</v>
      </c>
      <c r="E132" s="211">
        <v>2</v>
      </c>
      <c r="F132" s="211">
        <v>2</v>
      </c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00"/>
    </row>
    <row r="133" spans="1:20" ht="14.25">
      <c r="A133" s="235" t="str">
        <f t="shared" si="2"/>
        <v>06830079</v>
      </c>
      <c r="B133" s="236" t="str">
        <f t="shared" si="2"/>
        <v>27/06/2018</v>
      </c>
      <c r="C133" s="211" t="s">
        <v>338</v>
      </c>
      <c r="D133" s="252" t="s">
        <v>339</v>
      </c>
      <c r="E133" s="211">
        <v>2</v>
      </c>
      <c r="F133" s="211">
        <v>3</v>
      </c>
      <c r="G133" s="211">
        <v>10</v>
      </c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00"/>
    </row>
    <row r="134" spans="1:20" ht="14.25">
      <c r="A134" s="235" t="str">
        <f t="shared" si="2"/>
        <v>06830079</v>
      </c>
      <c r="B134" s="236" t="str">
        <f t="shared" si="2"/>
        <v>27/06/2018</v>
      </c>
      <c r="C134" s="211" t="s">
        <v>340</v>
      </c>
      <c r="D134" s="252" t="s">
        <v>341</v>
      </c>
      <c r="E134" s="211">
        <v>152</v>
      </c>
      <c r="F134" s="211">
        <v>202</v>
      </c>
      <c r="G134" s="211">
        <v>376</v>
      </c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00"/>
    </row>
    <row r="135" spans="1:20" ht="14.25">
      <c r="A135" s="235" t="str">
        <f t="shared" si="2"/>
        <v>06830079</v>
      </c>
      <c r="B135" s="236" t="str">
        <f t="shared" si="2"/>
        <v>27/06/2018</v>
      </c>
      <c r="C135" s="211" t="s">
        <v>342</v>
      </c>
      <c r="D135" s="252" t="s">
        <v>343</v>
      </c>
      <c r="E135" s="211"/>
      <c r="F135" s="211">
        <v>1</v>
      </c>
      <c r="G135" s="211">
        <v>1</v>
      </c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00"/>
    </row>
    <row r="136" spans="1:20" ht="14.25">
      <c r="A136" s="235" t="str">
        <f t="shared" si="2"/>
        <v>06830079</v>
      </c>
      <c r="B136" s="236" t="str">
        <f t="shared" si="2"/>
        <v>27/06/2018</v>
      </c>
      <c r="C136" s="211" t="s">
        <v>344</v>
      </c>
      <c r="D136" s="252" t="s">
        <v>345</v>
      </c>
      <c r="E136" s="211">
        <v>826</v>
      </c>
      <c r="F136" s="211">
        <v>802</v>
      </c>
      <c r="G136" s="211">
        <v>874</v>
      </c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00"/>
    </row>
    <row r="137" spans="1:20" ht="14.25">
      <c r="A137" s="235" t="str">
        <f t="shared" si="2"/>
        <v>06830079</v>
      </c>
      <c r="B137" s="236" t="str">
        <f t="shared" si="2"/>
        <v>27/06/2018</v>
      </c>
      <c r="C137" s="211" t="s">
        <v>346</v>
      </c>
      <c r="D137" s="252" t="s">
        <v>348</v>
      </c>
      <c r="E137" s="211"/>
      <c r="F137" s="211" t="s">
        <v>347</v>
      </c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00"/>
    </row>
    <row r="138" spans="1:20" ht="14.25">
      <c r="A138" s="235" t="str">
        <f t="shared" si="2"/>
        <v>06830079</v>
      </c>
      <c r="B138" s="236" t="str">
        <f t="shared" si="2"/>
        <v>27/06/2018</v>
      </c>
      <c r="C138" s="211" t="s">
        <v>349</v>
      </c>
      <c r="D138" s="252" t="s">
        <v>350</v>
      </c>
      <c r="E138" s="211" t="s">
        <v>347</v>
      </c>
      <c r="F138" s="211" t="s">
        <v>347</v>
      </c>
      <c r="G138" s="211" t="s">
        <v>347</v>
      </c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00"/>
    </row>
    <row r="139" spans="1:20" ht="14.25">
      <c r="A139" s="235" t="str">
        <f t="shared" si="2"/>
        <v>06830079</v>
      </c>
      <c r="B139" s="236" t="str">
        <f t="shared" si="2"/>
        <v>27/06/2018</v>
      </c>
      <c r="C139" s="211" t="s">
        <v>351</v>
      </c>
      <c r="D139" s="252" t="s">
        <v>352</v>
      </c>
      <c r="E139" s="211">
        <v>1</v>
      </c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00"/>
    </row>
    <row r="140" spans="1:20" ht="14.25">
      <c r="A140" s="235" t="str">
        <f t="shared" si="2"/>
        <v>06830079</v>
      </c>
      <c r="B140" s="236" t="str">
        <f t="shared" si="2"/>
        <v>27/06/2018</v>
      </c>
      <c r="C140" s="211" t="s">
        <v>353</v>
      </c>
      <c r="D140" s="252" t="s">
        <v>354</v>
      </c>
      <c r="E140" s="211">
        <v>2</v>
      </c>
      <c r="F140" s="211">
        <v>1</v>
      </c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00"/>
    </row>
    <row r="141" spans="1:20" ht="14.25">
      <c r="A141" s="235" t="str">
        <f t="shared" si="2"/>
        <v>06830079</v>
      </c>
      <c r="B141" s="236" t="str">
        <f t="shared" si="2"/>
        <v>27/06/2018</v>
      </c>
      <c r="C141" s="211" t="s">
        <v>355</v>
      </c>
      <c r="D141" s="252" t="s">
        <v>356</v>
      </c>
      <c r="E141" s="211"/>
      <c r="F141" s="211"/>
      <c r="G141" s="211">
        <v>2</v>
      </c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00"/>
    </row>
    <row r="142" spans="1:20" ht="14.25">
      <c r="A142" s="235" t="str">
        <f t="shared" si="2"/>
        <v>06830079</v>
      </c>
      <c r="B142" s="236" t="str">
        <f t="shared" si="2"/>
        <v>27/06/2018</v>
      </c>
      <c r="C142" s="211" t="s">
        <v>357</v>
      </c>
      <c r="D142" s="252" t="s">
        <v>358</v>
      </c>
      <c r="E142" s="211">
        <v>2</v>
      </c>
      <c r="F142" s="211">
        <v>1</v>
      </c>
      <c r="G142" s="211">
        <v>1</v>
      </c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00"/>
    </row>
    <row r="143" spans="1:20" ht="14.25">
      <c r="A143" s="235" t="str">
        <f t="shared" si="2"/>
        <v>06830079</v>
      </c>
      <c r="B143" s="236" t="str">
        <f t="shared" si="2"/>
        <v>27/06/2018</v>
      </c>
      <c r="C143" s="211" t="s">
        <v>359</v>
      </c>
      <c r="D143" s="252" t="s">
        <v>360</v>
      </c>
      <c r="E143" s="211">
        <v>20</v>
      </c>
      <c r="F143" s="211">
        <v>48</v>
      </c>
      <c r="G143" s="211">
        <v>20</v>
      </c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00"/>
    </row>
    <row r="144" spans="1:20" ht="14.25">
      <c r="A144" s="235" t="str">
        <f t="shared" si="2"/>
        <v>06830079</v>
      </c>
      <c r="B144" s="236" t="str">
        <f t="shared" si="2"/>
        <v>27/06/2018</v>
      </c>
      <c r="C144" s="211" t="s">
        <v>361</v>
      </c>
      <c r="D144" s="252" t="s">
        <v>362</v>
      </c>
      <c r="E144" s="211">
        <v>24</v>
      </c>
      <c r="F144" s="211">
        <v>64</v>
      </c>
      <c r="G144" s="211">
        <v>46</v>
      </c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00"/>
    </row>
    <row r="145" spans="1:20" ht="14.25">
      <c r="A145" s="235" t="str">
        <f t="shared" si="2"/>
        <v>06830079</v>
      </c>
      <c r="B145" s="236" t="str">
        <f t="shared" si="2"/>
        <v>27/06/2018</v>
      </c>
      <c r="C145" s="211" t="s">
        <v>363</v>
      </c>
      <c r="D145" s="252" t="s">
        <v>364</v>
      </c>
      <c r="E145" s="211" t="s">
        <v>347</v>
      </c>
      <c r="F145" s="211" t="s">
        <v>347</v>
      </c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00"/>
    </row>
    <row r="146" spans="1:20" ht="14.25">
      <c r="A146" s="235" t="str">
        <f t="shared" si="2"/>
        <v>06830079</v>
      </c>
      <c r="B146" s="236" t="str">
        <f t="shared" si="2"/>
        <v>27/06/2018</v>
      </c>
      <c r="C146" s="211"/>
      <c r="D146" s="252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00"/>
    </row>
    <row r="147" spans="1:20" ht="14.25">
      <c r="A147" s="235" t="str">
        <f t="shared" si="2"/>
        <v>06830079</v>
      </c>
      <c r="B147" s="236" t="str">
        <f t="shared" si="2"/>
        <v>27/06/2018</v>
      </c>
      <c r="C147" s="211"/>
      <c r="D147" s="252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00"/>
    </row>
    <row r="148" spans="1:20" ht="14.25">
      <c r="A148" s="235" t="str">
        <f t="shared" si="2"/>
        <v>06830079</v>
      </c>
      <c r="B148" s="236" t="str">
        <f t="shared" si="2"/>
        <v>27/06/2018</v>
      </c>
      <c r="C148" s="211"/>
      <c r="D148" s="252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00"/>
    </row>
    <row r="149" spans="1:20" ht="14.25">
      <c r="A149" s="235" t="str">
        <f t="shared" si="2"/>
        <v>06830079</v>
      </c>
      <c r="B149" s="236" t="str">
        <f t="shared" si="2"/>
        <v>27/06/2018</v>
      </c>
      <c r="C149" s="211"/>
      <c r="D149" s="252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00"/>
    </row>
    <row r="150" spans="1:20" ht="14.25">
      <c r="A150" s="235" t="str">
        <f t="shared" si="2"/>
        <v>06830079</v>
      </c>
      <c r="B150" s="236" t="str">
        <f t="shared" si="2"/>
        <v>27/06/2018</v>
      </c>
      <c r="C150" s="211"/>
      <c r="D150" s="252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00"/>
    </row>
    <row r="151" spans="1:20" ht="14.25">
      <c r="A151" s="235" t="str">
        <f t="shared" si="2"/>
        <v>06830079</v>
      </c>
      <c r="B151" s="236" t="str">
        <f t="shared" si="2"/>
        <v>27/06/2018</v>
      </c>
      <c r="C151" s="211"/>
      <c r="D151" s="252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00"/>
    </row>
    <row r="152" spans="1:20" ht="14.25">
      <c r="A152" s="235" t="str">
        <f t="shared" si="2"/>
        <v>06830079</v>
      </c>
      <c r="B152" s="236" t="str">
        <f t="shared" si="2"/>
        <v>27/06/2018</v>
      </c>
      <c r="C152" s="211"/>
      <c r="D152" s="252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00"/>
    </row>
    <row r="153" spans="1:20" ht="14.25">
      <c r="A153" s="235" t="str">
        <f t="shared" si="2"/>
        <v>06830079</v>
      </c>
      <c r="B153" s="236" t="str">
        <f t="shared" si="2"/>
        <v>27/06/2018</v>
      </c>
      <c r="C153" s="211"/>
      <c r="D153" s="252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00"/>
    </row>
    <row r="154" spans="1:20" ht="14.25">
      <c r="A154" s="235" t="str">
        <f aca="true" t="shared" si="3" ref="A154:B185">+A$88</f>
        <v>06830079</v>
      </c>
      <c r="B154" s="236" t="str">
        <f t="shared" si="3"/>
        <v>27/06/2018</v>
      </c>
      <c r="C154" s="211"/>
      <c r="D154" s="252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00"/>
    </row>
    <row r="155" spans="1:20" ht="14.25">
      <c r="A155" s="235" t="str">
        <f t="shared" si="3"/>
        <v>06830079</v>
      </c>
      <c r="B155" s="236" t="str">
        <f t="shared" si="3"/>
        <v>27/06/2018</v>
      </c>
      <c r="C155" s="211"/>
      <c r="D155" s="252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00"/>
    </row>
    <row r="156" spans="1:20" ht="14.25">
      <c r="A156" s="235" t="str">
        <f t="shared" si="3"/>
        <v>06830079</v>
      </c>
      <c r="B156" s="236" t="str">
        <f t="shared" si="3"/>
        <v>27/06/2018</v>
      </c>
      <c r="C156" s="211"/>
      <c r="D156" s="252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00"/>
    </row>
    <row r="157" spans="1:20" ht="14.25">
      <c r="A157" s="235" t="str">
        <f t="shared" si="3"/>
        <v>06830079</v>
      </c>
      <c r="B157" s="236" t="str">
        <f t="shared" si="3"/>
        <v>27/06/2018</v>
      </c>
      <c r="C157" s="211"/>
      <c r="D157" s="252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00"/>
    </row>
    <row r="158" spans="1:20" ht="14.25">
      <c r="A158" s="235" t="str">
        <f t="shared" si="3"/>
        <v>06830079</v>
      </c>
      <c r="B158" s="236" t="str">
        <f t="shared" si="3"/>
        <v>27/06/2018</v>
      </c>
      <c r="C158" s="211"/>
      <c r="D158" s="252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00"/>
    </row>
    <row r="159" spans="1:20" ht="14.25">
      <c r="A159" s="235" t="str">
        <f t="shared" si="3"/>
        <v>06830079</v>
      </c>
      <c r="B159" s="236" t="str">
        <f t="shared" si="3"/>
        <v>27/06/2018</v>
      </c>
      <c r="C159" s="211"/>
      <c r="D159" s="252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00"/>
    </row>
    <row r="160" spans="1:20" ht="14.25">
      <c r="A160" s="235" t="str">
        <f t="shared" si="3"/>
        <v>06830079</v>
      </c>
      <c r="B160" s="236" t="str">
        <f t="shared" si="3"/>
        <v>27/06/2018</v>
      </c>
      <c r="C160" s="211"/>
      <c r="D160" s="252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00"/>
    </row>
    <row r="161" spans="1:20" ht="14.25">
      <c r="A161" s="235" t="str">
        <f t="shared" si="3"/>
        <v>06830079</v>
      </c>
      <c r="B161" s="236" t="str">
        <f t="shared" si="3"/>
        <v>27/06/2018</v>
      </c>
      <c r="C161" s="211"/>
      <c r="D161" s="252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00"/>
    </row>
    <row r="162" spans="1:20" ht="14.25">
      <c r="A162" s="235" t="str">
        <f t="shared" si="3"/>
        <v>06830079</v>
      </c>
      <c r="B162" s="236" t="str">
        <f t="shared" si="3"/>
        <v>27/06/2018</v>
      </c>
      <c r="C162" s="211"/>
      <c r="D162" s="252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00"/>
    </row>
    <row r="163" spans="1:20" ht="14.25">
      <c r="A163" s="235" t="str">
        <f t="shared" si="3"/>
        <v>06830079</v>
      </c>
      <c r="B163" s="236" t="str">
        <f t="shared" si="3"/>
        <v>27/06/2018</v>
      </c>
      <c r="C163" s="211"/>
      <c r="D163" s="252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00"/>
    </row>
    <row r="164" spans="1:20" ht="14.25">
      <c r="A164" s="235" t="str">
        <f t="shared" si="3"/>
        <v>06830079</v>
      </c>
      <c r="B164" s="236" t="str">
        <f t="shared" si="3"/>
        <v>27/06/2018</v>
      </c>
      <c r="C164" s="211"/>
      <c r="D164" s="252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00"/>
    </row>
    <row r="165" spans="1:20" ht="14.25">
      <c r="A165" s="235" t="str">
        <f t="shared" si="3"/>
        <v>06830079</v>
      </c>
      <c r="B165" s="236" t="str">
        <f t="shared" si="3"/>
        <v>27/06/2018</v>
      </c>
      <c r="C165" s="211"/>
      <c r="D165" s="252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00"/>
    </row>
    <row r="166" spans="1:20" ht="14.25">
      <c r="A166" s="235" t="str">
        <f t="shared" si="3"/>
        <v>06830079</v>
      </c>
      <c r="B166" s="236" t="str">
        <f t="shared" si="3"/>
        <v>27/06/2018</v>
      </c>
      <c r="C166" s="211"/>
      <c r="D166" s="252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00"/>
    </row>
    <row r="167" spans="1:20" ht="14.25">
      <c r="A167" s="235" t="str">
        <f t="shared" si="3"/>
        <v>06830079</v>
      </c>
      <c r="B167" s="236" t="str">
        <f t="shared" si="3"/>
        <v>27/06/2018</v>
      </c>
      <c r="C167" s="211"/>
      <c r="D167" s="252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00"/>
    </row>
    <row r="168" spans="1:20" ht="14.25">
      <c r="A168" s="235" t="str">
        <f t="shared" si="3"/>
        <v>06830079</v>
      </c>
      <c r="B168" s="236" t="str">
        <f t="shared" si="3"/>
        <v>27/06/2018</v>
      </c>
      <c r="C168" s="211"/>
      <c r="D168" s="252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00"/>
    </row>
    <row r="169" spans="1:20" ht="14.25">
      <c r="A169" s="235" t="str">
        <f t="shared" si="3"/>
        <v>06830079</v>
      </c>
      <c r="B169" s="236" t="str">
        <f t="shared" si="3"/>
        <v>27/06/2018</v>
      </c>
      <c r="C169" s="211"/>
      <c r="D169" s="252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00"/>
    </row>
    <row r="170" spans="1:20" ht="14.25">
      <c r="A170" s="235" t="str">
        <f t="shared" si="3"/>
        <v>06830079</v>
      </c>
      <c r="B170" s="236" t="str">
        <f t="shared" si="3"/>
        <v>27/06/2018</v>
      </c>
      <c r="C170" s="211"/>
      <c r="D170" s="252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00"/>
    </row>
    <row r="171" spans="1:20" ht="14.25">
      <c r="A171" s="235" t="str">
        <f t="shared" si="3"/>
        <v>06830079</v>
      </c>
      <c r="B171" s="236" t="str">
        <f t="shared" si="3"/>
        <v>27/06/2018</v>
      </c>
      <c r="C171" s="211"/>
      <c r="D171" s="252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00"/>
    </row>
    <row r="172" spans="1:20" ht="14.25">
      <c r="A172" s="235" t="str">
        <f t="shared" si="3"/>
        <v>06830079</v>
      </c>
      <c r="B172" s="236" t="str">
        <f t="shared" si="3"/>
        <v>27/06/2018</v>
      </c>
      <c r="C172" s="211"/>
      <c r="D172" s="252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00"/>
    </row>
    <row r="173" spans="1:20" ht="14.25">
      <c r="A173" s="235" t="str">
        <f t="shared" si="3"/>
        <v>06830079</v>
      </c>
      <c r="B173" s="236" t="str">
        <f t="shared" si="3"/>
        <v>27/06/2018</v>
      </c>
      <c r="C173" s="211"/>
      <c r="D173" s="252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00"/>
    </row>
    <row r="174" spans="1:20" ht="14.25">
      <c r="A174" s="235" t="str">
        <f t="shared" si="3"/>
        <v>06830079</v>
      </c>
      <c r="B174" s="236" t="str">
        <f t="shared" si="3"/>
        <v>27/06/2018</v>
      </c>
      <c r="C174" s="211"/>
      <c r="D174" s="252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00"/>
    </row>
    <row r="175" spans="1:20" ht="14.25">
      <c r="A175" s="235" t="str">
        <f t="shared" si="3"/>
        <v>06830079</v>
      </c>
      <c r="B175" s="236" t="str">
        <f t="shared" si="3"/>
        <v>27/06/2018</v>
      </c>
      <c r="C175" s="211"/>
      <c r="D175" s="252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00"/>
    </row>
    <row r="176" spans="1:20" ht="14.25">
      <c r="A176" s="235" t="str">
        <f t="shared" si="3"/>
        <v>06830079</v>
      </c>
      <c r="B176" s="236" t="str">
        <f t="shared" si="3"/>
        <v>27/06/2018</v>
      </c>
      <c r="C176" s="211"/>
      <c r="D176" s="252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00"/>
    </row>
    <row r="177" spans="1:20" ht="14.25">
      <c r="A177" s="235" t="str">
        <f t="shared" si="3"/>
        <v>06830079</v>
      </c>
      <c r="B177" s="236" t="str">
        <f t="shared" si="3"/>
        <v>27/06/2018</v>
      </c>
      <c r="C177" s="211"/>
      <c r="D177" s="252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00"/>
    </row>
    <row r="178" spans="1:20" ht="14.25">
      <c r="A178" s="235" t="str">
        <f t="shared" si="3"/>
        <v>06830079</v>
      </c>
      <c r="B178" s="236" t="str">
        <f t="shared" si="3"/>
        <v>27/06/2018</v>
      </c>
      <c r="C178" s="211"/>
      <c r="D178" s="252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00"/>
    </row>
    <row r="179" spans="1:20" ht="14.25">
      <c r="A179" s="235" t="str">
        <f t="shared" si="3"/>
        <v>06830079</v>
      </c>
      <c r="B179" s="236" t="str">
        <f t="shared" si="3"/>
        <v>27/06/2018</v>
      </c>
      <c r="C179" s="211"/>
      <c r="D179" s="252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00"/>
    </row>
    <row r="180" spans="1:20" ht="14.25">
      <c r="A180" s="235" t="str">
        <f t="shared" si="3"/>
        <v>06830079</v>
      </c>
      <c r="B180" s="236" t="str">
        <f t="shared" si="3"/>
        <v>27/06/2018</v>
      </c>
      <c r="C180" s="211"/>
      <c r="D180" s="252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00"/>
    </row>
    <row r="181" spans="1:20" ht="14.25">
      <c r="A181" s="235" t="str">
        <f t="shared" si="3"/>
        <v>06830079</v>
      </c>
      <c r="B181" s="236" t="str">
        <f t="shared" si="3"/>
        <v>27/06/2018</v>
      </c>
      <c r="C181" s="211"/>
      <c r="D181" s="252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00"/>
    </row>
    <row r="182" spans="1:20" ht="14.25">
      <c r="A182" s="235" t="str">
        <f t="shared" si="3"/>
        <v>06830079</v>
      </c>
      <c r="B182" s="236" t="str">
        <f t="shared" si="3"/>
        <v>27/06/2018</v>
      </c>
      <c r="C182" s="211"/>
      <c r="D182" s="252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00"/>
    </row>
    <row r="183" spans="1:20" ht="14.25">
      <c r="A183" s="235" t="str">
        <f t="shared" si="3"/>
        <v>06830079</v>
      </c>
      <c r="B183" s="236" t="str">
        <f t="shared" si="3"/>
        <v>27/06/2018</v>
      </c>
      <c r="C183" s="211"/>
      <c r="D183" s="252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00"/>
    </row>
    <row r="184" spans="1:20" ht="14.25">
      <c r="A184" s="235" t="str">
        <f t="shared" si="3"/>
        <v>06830079</v>
      </c>
      <c r="B184" s="236" t="str">
        <f t="shared" si="3"/>
        <v>27/06/2018</v>
      </c>
      <c r="C184" s="211"/>
      <c r="D184" s="252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00"/>
    </row>
    <row r="185" spans="1:20" ht="14.25">
      <c r="A185" s="235" t="str">
        <f t="shared" si="3"/>
        <v>06830079</v>
      </c>
      <c r="B185" s="236" t="str">
        <f t="shared" si="3"/>
        <v>27/06/2018</v>
      </c>
      <c r="C185" s="211"/>
      <c r="D185" s="252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00"/>
    </row>
    <row r="186" spans="1:20" ht="14.25">
      <c r="A186" s="235" t="str">
        <f aca="true" t="shared" si="4" ref="A186:B217">+A$88</f>
        <v>06830079</v>
      </c>
      <c r="B186" s="236" t="str">
        <f t="shared" si="4"/>
        <v>27/06/2018</v>
      </c>
      <c r="C186" s="211"/>
      <c r="D186" s="252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00"/>
    </row>
    <row r="187" spans="1:20" ht="14.25">
      <c r="A187" s="235" t="str">
        <f t="shared" si="4"/>
        <v>06830079</v>
      </c>
      <c r="B187" s="236" t="str">
        <f t="shared" si="4"/>
        <v>27/06/2018</v>
      </c>
      <c r="C187" s="211"/>
      <c r="D187" s="252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00"/>
    </row>
    <row r="188" spans="1:20" ht="14.25">
      <c r="A188" s="235" t="str">
        <f t="shared" si="4"/>
        <v>06830079</v>
      </c>
      <c r="B188" s="236" t="str">
        <f t="shared" si="4"/>
        <v>27/06/2018</v>
      </c>
      <c r="C188" s="211"/>
      <c r="D188" s="252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00"/>
    </row>
    <row r="189" spans="1:20" ht="14.25">
      <c r="A189" s="235" t="str">
        <f t="shared" si="4"/>
        <v>06830079</v>
      </c>
      <c r="B189" s="236" t="str">
        <f t="shared" si="4"/>
        <v>27/06/2018</v>
      </c>
      <c r="C189" s="211"/>
      <c r="D189" s="252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00"/>
    </row>
    <row r="190" spans="1:20" ht="14.25">
      <c r="A190" s="235" t="str">
        <f t="shared" si="4"/>
        <v>06830079</v>
      </c>
      <c r="B190" s="236" t="str">
        <f t="shared" si="4"/>
        <v>27/06/2018</v>
      </c>
      <c r="C190" s="211"/>
      <c r="D190" s="252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00"/>
    </row>
    <row r="191" spans="1:20" ht="14.25">
      <c r="A191" s="235" t="str">
        <f t="shared" si="4"/>
        <v>06830079</v>
      </c>
      <c r="B191" s="236" t="str">
        <f t="shared" si="4"/>
        <v>27/06/2018</v>
      </c>
      <c r="C191" s="211"/>
      <c r="D191" s="252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00"/>
    </row>
    <row r="192" spans="1:20" ht="14.25">
      <c r="A192" s="235" t="str">
        <f t="shared" si="4"/>
        <v>06830079</v>
      </c>
      <c r="B192" s="236" t="str">
        <f t="shared" si="4"/>
        <v>27/06/2018</v>
      </c>
      <c r="C192" s="211"/>
      <c r="D192" s="252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00"/>
    </row>
    <row r="193" spans="1:20" ht="14.25">
      <c r="A193" s="235" t="str">
        <f t="shared" si="4"/>
        <v>06830079</v>
      </c>
      <c r="B193" s="236" t="str">
        <f t="shared" si="4"/>
        <v>27/06/2018</v>
      </c>
      <c r="C193" s="211"/>
      <c r="D193" s="252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00"/>
    </row>
    <row r="194" spans="1:20" ht="14.25">
      <c r="A194" s="235" t="str">
        <f t="shared" si="4"/>
        <v>06830079</v>
      </c>
      <c r="B194" s="236" t="str">
        <f t="shared" si="4"/>
        <v>27/06/2018</v>
      </c>
      <c r="C194" s="211"/>
      <c r="D194" s="252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00"/>
    </row>
    <row r="195" spans="1:20" ht="14.25">
      <c r="A195" s="235" t="str">
        <f t="shared" si="4"/>
        <v>06830079</v>
      </c>
      <c r="B195" s="236" t="str">
        <f t="shared" si="4"/>
        <v>27/06/2018</v>
      </c>
      <c r="C195" s="211"/>
      <c r="D195" s="252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00"/>
    </row>
    <row r="196" spans="1:20" ht="14.25">
      <c r="A196" s="235" t="str">
        <f t="shared" si="4"/>
        <v>06830079</v>
      </c>
      <c r="B196" s="236" t="str">
        <f t="shared" si="4"/>
        <v>27/06/2018</v>
      </c>
      <c r="C196" s="211"/>
      <c r="D196" s="252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00"/>
    </row>
    <row r="197" spans="1:20" ht="14.25">
      <c r="A197" s="235" t="str">
        <f t="shared" si="4"/>
        <v>06830079</v>
      </c>
      <c r="B197" s="236" t="str">
        <f t="shared" si="4"/>
        <v>27/06/2018</v>
      </c>
      <c r="C197" s="211"/>
      <c r="D197" s="252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00"/>
    </row>
    <row r="198" spans="1:20" ht="14.25">
      <c r="A198" s="235" t="str">
        <f t="shared" si="4"/>
        <v>06830079</v>
      </c>
      <c r="B198" s="236" t="str">
        <f t="shared" si="4"/>
        <v>27/06/2018</v>
      </c>
      <c r="C198" s="211"/>
      <c r="D198" s="252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00"/>
    </row>
    <row r="199" spans="1:20" ht="14.25">
      <c r="A199" s="235" t="str">
        <f t="shared" si="4"/>
        <v>06830079</v>
      </c>
      <c r="B199" s="236" t="str">
        <f t="shared" si="4"/>
        <v>27/06/2018</v>
      </c>
      <c r="C199" s="211"/>
      <c r="D199" s="252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00"/>
    </row>
    <row r="200" spans="1:20" ht="14.25">
      <c r="A200" s="235" t="str">
        <f t="shared" si="4"/>
        <v>06830079</v>
      </c>
      <c r="B200" s="236" t="str">
        <f t="shared" si="4"/>
        <v>27/06/2018</v>
      </c>
      <c r="C200" s="211"/>
      <c r="D200" s="252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00"/>
    </row>
    <row r="201" spans="1:20" ht="14.25">
      <c r="A201" s="235" t="str">
        <f t="shared" si="4"/>
        <v>06830079</v>
      </c>
      <c r="B201" s="236" t="str">
        <f t="shared" si="4"/>
        <v>27/06/2018</v>
      </c>
      <c r="C201" s="211"/>
      <c r="D201" s="252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00"/>
    </row>
    <row r="202" spans="1:20" ht="14.25">
      <c r="A202" s="235" t="str">
        <f t="shared" si="4"/>
        <v>06830079</v>
      </c>
      <c r="B202" s="236" t="str">
        <f t="shared" si="4"/>
        <v>27/06/2018</v>
      </c>
      <c r="C202" s="211"/>
      <c r="D202" s="252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00"/>
    </row>
    <row r="203" spans="1:20" ht="14.25">
      <c r="A203" s="235" t="str">
        <f t="shared" si="4"/>
        <v>06830079</v>
      </c>
      <c r="B203" s="236" t="str">
        <f t="shared" si="4"/>
        <v>27/06/2018</v>
      </c>
      <c r="C203" s="211"/>
      <c r="D203" s="252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00"/>
    </row>
    <row r="204" spans="1:20" ht="14.25">
      <c r="A204" s="235" t="str">
        <f t="shared" si="4"/>
        <v>06830079</v>
      </c>
      <c r="B204" s="236" t="str">
        <f t="shared" si="4"/>
        <v>27/06/2018</v>
      </c>
      <c r="C204" s="211"/>
      <c r="D204" s="252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00"/>
    </row>
    <row r="205" spans="1:20" ht="14.25">
      <c r="A205" s="235" t="str">
        <f t="shared" si="4"/>
        <v>06830079</v>
      </c>
      <c r="B205" s="236" t="str">
        <f t="shared" si="4"/>
        <v>27/06/2018</v>
      </c>
      <c r="C205" s="211"/>
      <c r="D205" s="252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00"/>
    </row>
    <row r="206" spans="1:20" ht="14.25">
      <c r="A206" s="235" t="str">
        <f t="shared" si="4"/>
        <v>06830079</v>
      </c>
      <c r="B206" s="236" t="str">
        <f t="shared" si="4"/>
        <v>27/06/2018</v>
      </c>
      <c r="C206" s="211"/>
      <c r="D206" s="252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00"/>
    </row>
    <row r="207" spans="1:20" ht="14.25">
      <c r="A207" s="235" t="str">
        <f t="shared" si="4"/>
        <v>06830079</v>
      </c>
      <c r="B207" s="236" t="str">
        <f t="shared" si="4"/>
        <v>27/06/2018</v>
      </c>
      <c r="C207" s="211"/>
      <c r="D207" s="252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00"/>
    </row>
    <row r="208" spans="1:20" ht="14.25">
      <c r="A208" s="235" t="str">
        <f t="shared" si="4"/>
        <v>06830079</v>
      </c>
      <c r="B208" s="236" t="str">
        <f t="shared" si="4"/>
        <v>27/06/2018</v>
      </c>
      <c r="C208" s="211"/>
      <c r="D208" s="252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00"/>
    </row>
    <row r="209" spans="1:20" ht="14.25">
      <c r="A209" s="235" t="str">
        <f t="shared" si="4"/>
        <v>06830079</v>
      </c>
      <c r="B209" s="236" t="str">
        <f t="shared" si="4"/>
        <v>27/06/2018</v>
      </c>
      <c r="C209" s="211"/>
      <c r="D209" s="252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00"/>
    </row>
    <row r="210" spans="1:20" ht="14.25">
      <c r="A210" s="235" t="str">
        <f t="shared" si="4"/>
        <v>06830079</v>
      </c>
      <c r="B210" s="236" t="str">
        <f t="shared" si="4"/>
        <v>27/06/2018</v>
      </c>
      <c r="C210" s="211"/>
      <c r="D210" s="252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00"/>
    </row>
    <row r="211" spans="1:20" ht="14.25">
      <c r="A211" s="235" t="str">
        <f t="shared" si="4"/>
        <v>06830079</v>
      </c>
      <c r="B211" s="236" t="str">
        <f t="shared" si="4"/>
        <v>27/06/2018</v>
      </c>
      <c r="C211" s="211"/>
      <c r="D211" s="252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00"/>
    </row>
    <row r="212" spans="1:20" ht="14.25">
      <c r="A212" s="235" t="str">
        <f t="shared" si="4"/>
        <v>06830079</v>
      </c>
      <c r="B212" s="236" t="str">
        <f t="shared" si="4"/>
        <v>27/06/2018</v>
      </c>
      <c r="C212" s="211"/>
      <c r="D212" s="252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00"/>
    </row>
    <row r="213" spans="1:20" ht="14.25">
      <c r="A213" s="235" t="str">
        <f t="shared" si="4"/>
        <v>06830079</v>
      </c>
      <c r="B213" s="236" t="str">
        <f t="shared" si="4"/>
        <v>27/06/2018</v>
      </c>
      <c r="C213" s="211"/>
      <c r="D213" s="252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00"/>
    </row>
    <row r="214" spans="1:20" ht="14.25">
      <c r="A214" s="235" t="str">
        <f t="shared" si="4"/>
        <v>06830079</v>
      </c>
      <c r="B214" s="236" t="str">
        <f t="shared" si="4"/>
        <v>27/06/2018</v>
      </c>
      <c r="C214" s="211"/>
      <c r="D214" s="252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00"/>
    </row>
    <row r="215" spans="1:20" ht="14.25">
      <c r="A215" s="235" t="str">
        <f t="shared" si="4"/>
        <v>06830079</v>
      </c>
      <c r="B215" s="236" t="str">
        <f t="shared" si="4"/>
        <v>27/06/2018</v>
      </c>
      <c r="C215" s="211"/>
      <c r="D215" s="252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00"/>
    </row>
    <row r="216" spans="1:20" ht="14.25">
      <c r="A216" s="235" t="str">
        <f t="shared" si="4"/>
        <v>06830079</v>
      </c>
      <c r="B216" s="236" t="str">
        <f t="shared" si="4"/>
        <v>27/06/2018</v>
      </c>
      <c r="C216" s="211"/>
      <c r="D216" s="252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00"/>
    </row>
    <row r="217" spans="1:20" ht="14.25">
      <c r="A217" s="235" t="str">
        <f t="shared" si="4"/>
        <v>06830079</v>
      </c>
      <c r="B217" s="236" t="str">
        <f t="shared" si="4"/>
        <v>27/06/2018</v>
      </c>
      <c r="C217" s="211"/>
      <c r="D217" s="252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00"/>
    </row>
    <row r="218" spans="1:20" ht="14.25">
      <c r="A218" s="235" t="str">
        <f aca="true" t="shared" si="5" ref="A218:B243">+A$88</f>
        <v>06830079</v>
      </c>
      <c r="B218" s="236" t="str">
        <f t="shared" si="5"/>
        <v>27/06/2018</v>
      </c>
      <c r="C218" s="211"/>
      <c r="D218" s="252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00"/>
    </row>
    <row r="219" spans="1:20" ht="14.25">
      <c r="A219" s="235" t="str">
        <f t="shared" si="5"/>
        <v>06830079</v>
      </c>
      <c r="B219" s="236" t="str">
        <f t="shared" si="5"/>
        <v>27/06/2018</v>
      </c>
      <c r="C219" s="211"/>
      <c r="D219" s="252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00"/>
    </row>
    <row r="220" spans="1:20" ht="14.25">
      <c r="A220" s="235" t="str">
        <f t="shared" si="5"/>
        <v>06830079</v>
      </c>
      <c r="B220" s="236" t="str">
        <f t="shared" si="5"/>
        <v>27/06/2018</v>
      </c>
      <c r="C220" s="211"/>
      <c r="D220" s="252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00"/>
    </row>
    <row r="221" spans="1:20" ht="14.25">
      <c r="A221" s="235" t="str">
        <f t="shared" si="5"/>
        <v>06830079</v>
      </c>
      <c r="B221" s="236" t="str">
        <f t="shared" si="5"/>
        <v>27/06/2018</v>
      </c>
      <c r="C221" s="211"/>
      <c r="D221" s="252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00"/>
    </row>
    <row r="222" spans="1:20" ht="14.25">
      <c r="A222" s="235" t="str">
        <f t="shared" si="5"/>
        <v>06830079</v>
      </c>
      <c r="B222" s="236" t="str">
        <f t="shared" si="5"/>
        <v>27/06/2018</v>
      </c>
      <c r="C222" s="211"/>
      <c r="D222" s="252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00"/>
    </row>
    <row r="223" spans="1:20" ht="14.25">
      <c r="A223" s="235" t="str">
        <f t="shared" si="5"/>
        <v>06830079</v>
      </c>
      <c r="B223" s="236" t="str">
        <f t="shared" si="5"/>
        <v>27/06/2018</v>
      </c>
      <c r="C223" s="211"/>
      <c r="D223" s="252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00"/>
    </row>
    <row r="224" spans="1:20" ht="14.25">
      <c r="A224" s="235" t="str">
        <f t="shared" si="5"/>
        <v>06830079</v>
      </c>
      <c r="B224" s="236" t="str">
        <f t="shared" si="5"/>
        <v>27/06/2018</v>
      </c>
      <c r="C224" s="211"/>
      <c r="D224" s="252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00"/>
    </row>
    <row r="225" spans="1:20" ht="14.25">
      <c r="A225" s="235" t="str">
        <f t="shared" si="5"/>
        <v>06830079</v>
      </c>
      <c r="B225" s="236" t="str">
        <f t="shared" si="5"/>
        <v>27/06/2018</v>
      </c>
      <c r="C225" s="211"/>
      <c r="D225" s="252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00"/>
    </row>
    <row r="226" spans="1:20" ht="14.25">
      <c r="A226" s="235" t="str">
        <f t="shared" si="5"/>
        <v>06830079</v>
      </c>
      <c r="B226" s="236" t="str">
        <f t="shared" si="5"/>
        <v>27/06/2018</v>
      </c>
      <c r="C226" s="211"/>
      <c r="D226" s="252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00"/>
    </row>
    <row r="227" spans="1:20" ht="14.25">
      <c r="A227" s="235" t="str">
        <f t="shared" si="5"/>
        <v>06830079</v>
      </c>
      <c r="B227" s="236" t="str">
        <f t="shared" si="5"/>
        <v>27/06/2018</v>
      </c>
      <c r="C227" s="211"/>
      <c r="D227" s="252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00"/>
    </row>
    <row r="228" spans="1:20" ht="14.25">
      <c r="A228" s="235" t="str">
        <f t="shared" si="5"/>
        <v>06830079</v>
      </c>
      <c r="B228" s="236" t="str">
        <f t="shared" si="5"/>
        <v>27/06/2018</v>
      </c>
      <c r="C228" s="211"/>
      <c r="D228" s="252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00"/>
    </row>
    <row r="229" spans="1:20" ht="14.25">
      <c r="A229" s="235" t="str">
        <f t="shared" si="5"/>
        <v>06830079</v>
      </c>
      <c r="B229" s="236" t="str">
        <f t="shared" si="5"/>
        <v>27/06/2018</v>
      </c>
      <c r="C229" s="211"/>
      <c r="D229" s="252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00"/>
    </row>
    <row r="230" spans="1:20" ht="14.25">
      <c r="A230" s="235" t="str">
        <f t="shared" si="5"/>
        <v>06830079</v>
      </c>
      <c r="B230" s="236" t="str">
        <f t="shared" si="5"/>
        <v>27/06/2018</v>
      </c>
      <c r="C230" s="211"/>
      <c r="D230" s="252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00"/>
    </row>
    <row r="231" spans="1:20" ht="14.25">
      <c r="A231" s="235" t="str">
        <f t="shared" si="5"/>
        <v>06830079</v>
      </c>
      <c r="B231" s="236" t="str">
        <f t="shared" si="5"/>
        <v>27/06/2018</v>
      </c>
      <c r="C231" s="211"/>
      <c r="D231" s="252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00"/>
    </row>
    <row r="232" spans="1:20" ht="14.25">
      <c r="A232" s="235" t="str">
        <f t="shared" si="5"/>
        <v>06830079</v>
      </c>
      <c r="B232" s="236" t="str">
        <f t="shared" si="5"/>
        <v>27/06/2018</v>
      </c>
      <c r="C232" s="211"/>
      <c r="D232" s="252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00"/>
    </row>
    <row r="233" spans="1:20" ht="14.25">
      <c r="A233" s="235" t="str">
        <f t="shared" si="5"/>
        <v>06830079</v>
      </c>
      <c r="B233" s="236" t="str">
        <f t="shared" si="5"/>
        <v>27/06/2018</v>
      </c>
      <c r="C233" s="211"/>
      <c r="D233" s="252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00"/>
    </row>
    <row r="234" spans="1:20" ht="14.25">
      <c r="A234" s="235" t="str">
        <f t="shared" si="5"/>
        <v>06830079</v>
      </c>
      <c r="B234" s="236" t="str">
        <f t="shared" si="5"/>
        <v>27/06/2018</v>
      </c>
      <c r="C234" s="211"/>
      <c r="D234" s="252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00"/>
    </row>
    <row r="235" spans="1:20" ht="14.25">
      <c r="A235" s="235" t="str">
        <f t="shared" si="5"/>
        <v>06830079</v>
      </c>
      <c r="B235" s="236" t="str">
        <f t="shared" si="5"/>
        <v>27/06/2018</v>
      </c>
      <c r="C235" s="211"/>
      <c r="D235" s="252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00"/>
    </row>
    <row r="236" spans="1:20" ht="14.25">
      <c r="A236" s="235" t="str">
        <f t="shared" si="5"/>
        <v>06830079</v>
      </c>
      <c r="B236" s="236" t="str">
        <f t="shared" si="5"/>
        <v>27/06/2018</v>
      </c>
      <c r="C236" s="211"/>
      <c r="D236" s="252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00"/>
    </row>
    <row r="237" spans="1:20" ht="14.25">
      <c r="A237" s="235" t="str">
        <f t="shared" si="5"/>
        <v>06830079</v>
      </c>
      <c r="B237" s="236" t="str">
        <f t="shared" si="5"/>
        <v>27/06/2018</v>
      </c>
      <c r="C237" s="211"/>
      <c r="D237" s="252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00"/>
    </row>
    <row r="238" spans="1:20" ht="14.25">
      <c r="A238" s="235" t="str">
        <f t="shared" si="5"/>
        <v>06830079</v>
      </c>
      <c r="B238" s="236" t="str">
        <f t="shared" si="5"/>
        <v>27/06/2018</v>
      </c>
      <c r="C238" s="211"/>
      <c r="D238" s="252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00"/>
    </row>
    <row r="239" spans="1:20" ht="14.25">
      <c r="A239" s="235" t="str">
        <f t="shared" si="5"/>
        <v>06830079</v>
      </c>
      <c r="B239" s="236" t="str">
        <f t="shared" si="5"/>
        <v>27/06/2018</v>
      </c>
      <c r="C239" s="211"/>
      <c r="D239" s="252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00"/>
    </row>
    <row r="240" spans="1:20" ht="14.25">
      <c r="A240" s="235" t="str">
        <f t="shared" si="5"/>
        <v>06830079</v>
      </c>
      <c r="B240" s="236" t="str">
        <f t="shared" si="5"/>
        <v>27/06/2018</v>
      </c>
      <c r="C240" s="211"/>
      <c r="D240" s="252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00"/>
    </row>
    <row r="241" spans="1:20" ht="14.25">
      <c r="A241" s="235" t="str">
        <f t="shared" si="5"/>
        <v>06830079</v>
      </c>
      <c r="B241" s="236" t="str">
        <f t="shared" si="5"/>
        <v>27/06/2018</v>
      </c>
      <c r="C241" s="211"/>
      <c r="D241" s="252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00"/>
    </row>
    <row r="242" spans="1:20" ht="14.25">
      <c r="A242" s="235" t="str">
        <f t="shared" si="5"/>
        <v>06830079</v>
      </c>
      <c r="B242" s="236" t="str">
        <f t="shared" si="5"/>
        <v>27/06/2018</v>
      </c>
      <c r="C242" s="211"/>
      <c r="D242" s="252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00"/>
    </row>
    <row r="243" spans="1:20" ht="14.25">
      <c r="A243" s="235" t="str">
        <f t="shared" si="5"/>
        <v>06830079</v>
      </c>
      <c r="B243" s="236" t="str">
        <f t="shared" si="5"/>
        <v>27/06/2018</v>
      </c>
      <c r="C243" s="211"/>
      <c r="D243" s="252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00"/>
    </row>
    <row r="244" spans="3:20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0"/>
    </row>
    <row r="245" ht="12.75">
      <c r="T245" s="200"/>
    </row>
    <row r="246" ht="12.75">
      <c r="T246" s="200"/>
    </row>
    <row r="247" ht="12.75">
      <c r="T247" s="200"/>
    </row>
    <row r="248" ht="12.75">
      <c r="T248" s="200"/>
    </row>
    <row r="249" ht="12.75">
      <c r="T249" s="200"/>
    </row>
    <row r="250" ht="12.75">
      <c r="T250" s="200"/>
    </row>
    <row r="251" ht="12.75">
      <c r="T251" s="200"/>
    </row>
    <row r="252" ht="12.75">
      <c r="T252" s="200"/>
    </row>
    <row r="253" ht="12.75">
      <c r="T253" s="200"/>
    </row>
    <row r="254" ht="12.75">
      <c r="T254" s="200"/>
    </row>
    <row r="255" ht="12.75">
      <c r="T255" s="200"/>
    </row>
    <row r="256" ht="12.75">
      <c r="T256" s="200"/>
    </row>
    <row r="257" spans="3:20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0"/>
    </row>
    <row r="258" spans="3:20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0"/>
    </row>
    <row r="259" spans="3:20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0"/>
    </row>
    <row r="260" spans="3:20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0"/>
    </row>
    <row r="261" spans="3:20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0"/>
    </row>
    <row r="262" spans="3:20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0"/>
    </row>
    <row r="263" spans="3:20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0"/>
    </row>
    <row r="264" spans="3:20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0"/>
    </row>
    <row r="265" spans="3:20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0"/>
    </row>
    <row r="266" spans="3:20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0"/>
    </row>
    <row r="267" spans="3:20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0"/>
    </row>
    <row r="268" spans="3:20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0"/>
    </row>
    <row r="269" spans="3:20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0"/>
    </row>
    <row r="270" spans="3:20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0"/>
    </row>
    <row r="271" spans="3:20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0"/>
    </row>
    <row r="272" spans="3:20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0"/>
    </row>
    <row r="273" spans="3:20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0"/>
    </row>
    <row r="274" spans="3:20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0"/>
    </row>
    <row r="275" spans="3:20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0"/>
    </row>
    <row r="276" spans="3:20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0"/>
    </row>
    <row r="277" spans="3:20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0"/>
    </row>
    <row r="278" spans="3:20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0"/>
    </row>
    <row r="279" spans="3:20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0"/>
    </row>
    <row r="280" spans="3:20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0"/>
    </row>
    <row r="281" spans="3:20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0"/>
    </row>
    <row r="282" spans="3:20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0"/>
    </row>
    <row r="283" spans="3:20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0"/>
    </row>
    <row r="284" spans="3:20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0"/>
    </row>
    <row r="285" spans="3:20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0"/>
    </row>
    <row r="286" spans="3:20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0"/>
    </row>
    <row r="287" spans="3:20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0"/>
    </row>
    <row r="288" spans="3:20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0"/>
    </row>
    <row r="289" spans="3:20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0"/>
    </row>
    <row r="290" spans="3:20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0"/>
    </row>
    <row r="291" spans="3:20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0"/>
    </row>
    <row r="292" spans="3:20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0"/>
    </row>
    <row r="293" spans="3:20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0"/>
    </row>
    <row r="294" spans="3:20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0"/>
    </row>
    <row r="295" spans="3:20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0"/>
    </row>
    <row r="296" spans="3:20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0"/>
    </row>
    <row r="297" spans="3:20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0"/>
    </row>
    <row r="298" spans="3:20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0"/>
    </row>
    <row r="299" spans="3:20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0"/>
    </row>
    <row r="300" spans="3:20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0"/>
    </row>
    <row r="301" spans="3:20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0"/>
    </row>
    <row r="302" spans="3:20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0"/>
    </row>
    <row r="303" spans="3:20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0"/>
    </row>
    <row r="304" spans="3:20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0"/>
    </row>
    <row r="305" spans="3:20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0"/>
    </row>
    <row r="306" spans="3:20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0"/>
    </row>
    <row r="307" spans="3:20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0"/>
    </row>
    <row r="308" spans="3:20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0"/>
    </row>
    <row r="309" spans="3:20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0"/>
    </row>
    <row r="310" spans="3:20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0"/>
    </row>
    <row r="311" spans="3:20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0"/>
    </row>
    <row r="312" spans="3:20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0"/>
    </row>
    <row r="313" spans="3:20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0"/>
    </row>
    <row r="314" spans="3:20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0"/>
    </row>
    <row r="315" spans="3:20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0"/>
    </row>
    <row r="316" spans="3:20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0"/>
    </row>
    <row r="317" spans="3:20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0"/>
    </row>
    <row r="318" spans="3:20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0"/>
    </row>
    <row r="319" spans="3:20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0"/>
    </row>
    <row r="320" spans="3:20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0"/>
    </row>
    <row r="321" spans="3:20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0"/>
    </row>
    <row r="322" spans="3:20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0"/>
    </row>
    <row r="323" spans="3:20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0"/>
    </row>
    <row r="324" spans="3:20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0"/>
    </row>
    <row r="325" spans="3:20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0"/>
    </row>
    <row r="326" spans="3:20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0"/>
    </row>
    <row r="327" spans="3:20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0"/>
    </row>
    <row r="328" spans="3:20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0"/>
    </row>
    <row r="329" spans="3:20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0"/>
    </row>
    <row r="330" spans="3:20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0"/>
    </row>
    <row r="331" spans="3:20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0"/>
    </row>
    <row r="332" spans="3:20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0"/>
    </row>
    <row r="333" spans="3:20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0"/>
    </row>
    <row r="334" spans="3:20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0"/>
    </row>
    <row r="335" spans="3:20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0"/>
    </row>
    <row r="336" spans="3:20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0"/>
    </row>
    <row r="337" spans="3:20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0"/>
    </row>
    <row r="338" spans="3:20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  <c r="T338" s="200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mergeCells count="27">
    <mergeCell ref="F14:F19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1:H1"/>
    <mergeCell ref="A2:B2"/>
    <mergeCell ref="B4:E4"/>
    <mergeCell ref="F4:F13"/>
    <mergeCell ref="E86:G86"/>
    <mergeCell ref="H86:S86"/>
    <mergeCell ref="A41:E41"/>
    <mergeCell ref="A79:B79"/>
    <mergeCell ref="A52:E52"/>
    <mergeCell ref="F51:G51"/>
    <mergeCell ref="K4:K10"/>
    <mergeCell ref="B5:E5"/>
    <mergeCell ref="B6:E6"/>
    <mergeCell ref="B7:E7"/>
    <mergeCell ref="B8:E8"/>
    <mergeCell ref="B9:E9"/>
  </mergeCells>
  <dataValidations count="25" xWindow="760" yWindow="414">
    <dataValidation type="date" allowBlank="1" showErrorMessage="1" errorTitle="Date du prélèvement (jj/mm/aaaa)" sqref="IV40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:I28">
      <formula1>0</formula1>
      <formula2>4000</formula2>
    </dataValidation>
    <dataValidation type="textLength" allowBlank="1" showInputMessage="1" showErrorMessage="1" sqref="A41:E41 IS42:IV42">
      <formula1>0</formula1>
      <formula2>50</formula2>
    </dataValidation>
    <dataValidation allowBlank="1" showErrorMessage="1" promptTitle="ATTENTION" prompt="en Lambert II étendu" sqref="G23 E27:E28"/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type="list" allowBlank="1" sqref="D66">
      <formula1>"S1, S2, S3, S9, S10, S11, S18, S24, S25, S28, S29, S30"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errorTitle="Abondance végétation de 0 à 5" sqref="K66:K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Intensité du comatage de 0 à 5" sqref="H66:H77">
      <formula1>"0, 1, 2, 3, 4, 5"</formula1>
    </dataValidation>
    <dataValidation type="list" allowBlank="1" errorTitle="Bocal de regroupement" sqref="F66:F77">
      <formula1>"PhA , PhB, PhC"</formula1>
    </dataValidation>
    <dataValidation allowBlank="1" showErrorMessage="1" errorTitle="Altitude en mètres" sqref="K23:N23"/>
    <dataValidation type="list" allowBlank="1" showInputMessage="1" sqref="D67:D77">
      <formula1>"S1, S2, S3, S9, S10, S11, S18, S24, S25, S28, S29, S30"</formula1>
    </dataValidation>
    <dataValidation type="list" allowBlank="1" errorTitle="Codage SANDRE svp" sqref="E66:E77">
      <formula1>"N1, N3, N5 , N6"</formula1>
    </dataValidation>
    <dataValidation type="list" allowBlank="1" showInputMessage="1" showErrorMessage="1" sqref="D78 IV67:IV78">
      <formula1>#REF!</formula1>
    </dataValidation>
    <dataValidation type="list" allowBlank="1" showErrorMessage="1" errorTitle="Codage SANDRE svp" sqref="E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Stabilité ou non du substrat" sqref="I78">
      <formula1>$T$2:$T$3</formula1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jean-philippe vulliet</cp:lastModifiedBy>
  <cp:lastPrinted>2018-07-10T13:18:46Z</cp:lastPrinted>
  <dcterms:created xsi:type="dcterms:W3CDTF">2012-06-26T14:32:02Z</dcterms:created>
  <dcterms:modified xsi:type="dcterms:W3CDTF">2019-02-12T07:34:50Z</dcterms:modified>
  <cp:category/>
  <cp:version/>
  <cp:contentType/>
  <cp:contentStatus/>
</cp:coreProperties>
</file>