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'04000948'!$A$1:$O$82</definedName>
    <definedName function="false" hidden="false" localSheetId="0" name="Excel_BuiltIn__FilterDatabase" vbProcedure="false">'04000948'!$A$23:$J$84</definedName>
    <definedName function="false" hidden="false" localSheetId="0" name="NOM" vbProcedure="false">'04000948'!$H$1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<sst xmlns="http://schemas.openxmlformats.org/spreadsheetml/2006/main" count="109" uniqueCount="103">
  <si>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</si>
  <si>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</si>
  <si>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</si>
  <si>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</si>
  <si>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</si>
  <si>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la Gagne</t>
  </si>
  <si>
    <t xml:space="preserve">GAGNE à SAINT-JULIEN-CHAPTEUIL</t>
  </si>
  <si>
    <t xml:space="preserve">04000948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</si>
  <si>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</si>
  <si>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</si>
  <si>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</si>
  <si>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</si>
  <si>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</si>
  <si>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</si>
  <si>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</si>
  <si>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</si>
  <si>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</si>
  <si>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</si>
  <si>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</si>
  <si>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</si>
  <si>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</si>
  <si>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</si>
  <si>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</si>
  <si>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</si>
  <si>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</si>
  <si>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</si>
  <si>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</si>
  <si>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</si>
  <si>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</si>
  <si>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</si>
  <si>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</si>
  <si>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</si>
  <si>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</si>
  <si>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</si>
  <si>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</si>
  <si>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</si>
  <si>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</si>
  <si>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</si>
  <si>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</si>
  <si>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</si>
  <si>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</si>
  <si>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</si>
  <si>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</si>
  <si>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</si>
  <si>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</si>
  <si>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</si>
  <si>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</si>
  <si>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</si>
  <si>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</si>
  <si>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</si>
  <si>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</si>
  <si>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</si>
  <si>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</si>
  <si>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</si>
  <si>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</si>
  <si>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</si>
  <si>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</si>
  <si>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</si>
  <si>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(14,4063680348917 %)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</si>
  <si>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</si>
  <si>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</si>
  <si>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</si>
  <si>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</si>
  <si>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</si>
  <si>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</si>
  <si>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</si>
  <si>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</si>
  <si>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</si>
  <si>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</si>
  <si>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</si>
  <si>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</si>
  <si>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</si>
  <si>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</si>
  <si>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</si>
  <si>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</si>
  <si>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</si>
  <si>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</si>
  <si>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</si>
  <si>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AMBFLU</t>
  </si>
  <si>
    <t xml:space="preserve">MENLON</t>
  </si>
  <si>
    <t xml:space="preserve">Cf.</t>
  </si>
  <si>
    <t xml:space="preserve">FONANT</t>
  </si>
  <si>
    <t xml:space="preserve">HILSPX</t>
  </si>
  <si>
    <t xml:space="preserve">HYUSPX</t>
  </si>
  <si>
    <t xml:space="preserve">MOOSPX</t>
  </si>
  <si>
    <t xml:space="preserve">PHOSPX</t>
  </si>
  <si>
    <t xml:space="preserve">RHYRIP</t>
  </si>
  <si>
    <t xml:space="preserve">AUDSPX</t>
  </si>
  <si>
    <t xml:space="preserve">STISPX</t>
  </si>
  <si>
    <t xml:space="preserve">LEASPX</t>
  </si>
  <si>
    <t xml:space="preserve">ULOSPX</t>
  </si>
  <si>
    <t xml:space="preserve">Newcod</t>
  </si>
  <si>
    <t xml:space="preserve">Gomphoneis sp.</t>
  </si>
  <si>
    <t xml:space="preserve">Nitzschia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</si>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</sst>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12.6086956521739</v>
      </c>
      <c r="M5" s="52"/>
      <c r="N5" s="53" t="s">
        <v>16</v>
      </c>
      <c r="O5" s="54" t="n">
        <v>13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15</v>
      </c>
      <c r="C9" s="86"/>
      <c r="D9" s="87"/>
      <c r="E9" s="87"/>
      <c r="F9" s="88" t="n">
        <f aca="false">($B9*$B$7+$C9*$C$7)/100</f>
        <v>15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15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14.4063680348918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14.4063680348918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14.4063680348918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(14,4063680348918 %)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14.4063680348918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AMBFLU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 t="s">
        <v>80</v>
      </c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MENLON</v>
      </c>
      <c r="Z24" s="9" t="str">
        <f aca="false">IF(ISERROR(MATCH(A24,,0)),IF(ISERROR(MATCH(A24,,0)),"",(MATCH(A24,,0))),(MATCH(A24,,0)))</f>
        <v/>
      </c>
      <c r="AA24" s="218" t="s">
        <v>80</v>
      </c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FONANT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HILSPX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HYUSPX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0.011111100204289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0.011111100204289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MOOSPX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0.0198864005506039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0.0198864005506039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0.0199999995529652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0.0199999995529652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RHYRIP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0.0333333015441895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0.0333333015441895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AUDSPX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0.0545454993844032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0.0545454993844032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STISPX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0.0555556006729603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0.0555556006729603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LEASPX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0.335476011037827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0.335476011037827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ULOSPX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16</v>
      </c>
      <c r="B35" s="221" t="n">
        <v>3.89449000358582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3.89449000358582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MELSPX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4.09577989578247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4.09577989578247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92</v>
      </c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91</v>
      </c>
      <c r="B37" s="221" t="n">
        <v>5.83619022369385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5.83619022369385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Newcod</v>
      </c>
      <c r="Z37" s="9" t="str">
        <f aca="false">IF(ISERROR(MATCH(A37,,0)),IF(ISERROR(MATCH(A37,,0)),"",(MATCH(A37,,0))),(MATCH(A37,,0)))</f>
        <v/>
      </c>
      <c r="AA37" s="218"/>
      <c r="AB37" s="220" t="s">
        <v>93</v>
      </c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Gagne</v>
      </c>
      <c r="B84" s="256" t="str">
        <f aca="false">C3</f>
        <v>GAGNE à SAINT-JULIEN-CHAPTEUIL</v>
      </c>
      <c r="C84" s="257" t="n">
        <f aca="false">A4</f>
        <v>41451</v>
      </c>
      <c r="D84" s="258" t="str">
        <f aca="false">IF(ISERROR(SUM($T$23:$T$82)/SUM($U$23:$U$82)),"",SUM($T$23:$T$82)/SUM($U$23:$U$82))</f>
        <v/>
      </c>
      <c r="E84" s="259" t="n">
        <f aca="false">N13</f>
        <v>15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14.4063680348918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95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99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102</v>
      </c>
      <c r="R93" s="9"/>
      <c r="S93" s="215" t="str">
        <f aca="false">INDEX($A$23:$A$82,$S$92)</f>
        <v>AMBFLU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6:AB37">
    <cfRule type="expression" priority="28" aboveAverage="0" equalAverage="0" bottom="0" percent="0" rank="0" text="" dxfId="26">
      <formula>ISTEXT($E36)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2024-04-09T21:41:42Z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