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0948" sheetId="1" state="visible" r:id="rId3"/>
  </sheets>
  <definedNames>
    <definedName function="false" hidden="false" localSheetId="0" name="_xlnm.Print_Area" vbProcedure="false">'04000948'!$A$1:$Q$82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<sst xmlns="http://schemas.openxmlformats.org/spreadsheetml/2006/main" count="159" uniqueCount="95">
  <si>
    <t xml:space="preserve">Relevés floristiques aquatiques - IBMR</t>
  </si>
  <si>
    <t xml:space="preserve">AQUABIO</t>
  </si>
  <si>
    <t xml:space="preserve">Laetitia BLANCHARD, Nicolas CONDUCHE</t>
  </si>
  <si>
    <t xml:space="preserve">la Gagne</t>
  </si>
  <si>
    <t xml:space="preserve">GAGNE À SAINT-JULIEN-CHAPTEUIL</t>
  </si>
  <si>
    <t xml:space="preserve">04000948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</si>
  <si>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</si>
  <si>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</si>
  <si>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</si>
  <si>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</si>
  <si>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</si>
  <si>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</si>
  <si>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</si>
  <si>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</si>
  <si>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</si>
  <si>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</si>
  <si>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</si>
  <si>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autre</t>
  </si>
  <si>
    <t xml:space="preserve">ch. lentique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</si>
  <si>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</si>
  <si>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</si>
  <si>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</si>
  <si>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</si>
  <si>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</si>
  <si>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</si>
  <si>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</si>
  <si>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</si>
  <si>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</si>
  <si>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</si>
  <si>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</si>
  <si>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</si>
  <si>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</si>
  <si>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</si>
  <si>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</si>
  <si>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</si>
  <si>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</si>
  <si>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</si>
  <si>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</si>
  <si>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</si>
  <si>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</si>
  <si>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</si>
  <si>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</si>
  <si>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</si>
  <si>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</si>
  <si>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</si>
  <si>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</si>
  <si>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</si>
  <si>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</si>
  <si>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</si>
  <si>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</si>
  <si>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</si>
  <si>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</si>
  <si>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</si>
  <si>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</si>
  <si>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</si>
  <si>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</si>
  <si>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</si>
  <si>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</si>
  <si>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</si>
  <si>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</si>
  <si>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</si>
  <si>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</si>
  <si>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</si>
  <si>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</si>
  <si>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</si>
  <si>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</si>
  <si>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</si>
  <si>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</si>
  <si>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</si>
  <si>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</si>
  <si>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</si>
  <si>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</si>
  <si>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</si>
  <si>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</si>
  <si>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</si>
  <si>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</si>
  <si>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</si>
  <si>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</si>
  <si>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NOSSPX</t>
  </si>
  <si>
    <t xml:space="preserve"> -</t>
  </si>
  <si>
    <t xml:space="preserve">FONANT</t>
  </si>
  <si>
    <t xml:space="preserve">MELSPX</t>
  </si>
  <si>
    <t xml:space="preserve">ULOSPX</t>
  </si>
  <si>
    <t xml:space="preserve">RHYRIP</t>
  </si>
  <si>
    <t xml:space="preserve">PHOSPX</t>
  </si>
  <si>
    <t xml:space="preserve">LEASPX</t>
  </si>
  <si>
    <t xml:space="preserve">PAASPX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</si>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</sst>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42934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12.4545454545455</v>
      </c>
      <c r="N5" s="48"/>
      <c r="O5" s="49" t="s">
        <v>15</v>
      </c>
      <c r="P5" s="50" t="n">
        <v>11.8888888888889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3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66</v>
      </c>
      <c r="C7" s="66" t="n">
        <v>34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0.00999999977648258</v>
      </c>
      <c r="C9" s="66" t="n">
        <v>0.200000002980232</v>
      </c>
      <c r="D9" s="82"/>
      <c r="E9" s="82"/>
      <c r="F9" s="83" t="n">
        <f aca="false">($B9*$B$7+$C9*$C$7)/100</f>
        <v>0.0746000008657575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9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SUM(B23:B82)</f>
        <v>0.119999997317791</v>
      </c>
      <c r="C20" s="155" t="n">
        <f aca="false">SUM(C23:C82)</f>
        <v>0.240000002086163</v>
      </c>
      <c r="D20" s="156"/>
      <c r="E20" s="157" t="s">
        <v>53</v>
      </c>
      <c r="F20" s="158" t="n">
        <f aca="false">($B20*$B$7+$C20*$C$7)/100</f>
        <v>0.160799998939037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0.0791999982297421</v>
      </c>
      <c r="C21" s="166" t="n">
        <f aca="false">C20*C7/100</f>
        <v>0.0816000007092953</v>
      </c>
      <c r="D21" s="167" t="s">
        <v>56</v>
      </c>
      <c r="E21" s="168"/>
      <c r="F21" s="169" t="n">
        <f aca="false">B21+C21</f>
        <v>0.160799998939037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0.00999999977648258</v>
      </c>
      <c r="C23" s="195" t="n">
        <v>0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0.0065999998524785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NOSSPX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0.00999999977648258</v>
      </c>
      <c r="C24" s="212" t="n">
        <v>0.100000001490116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0.040600000359118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FONANT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0.0399999991059303</v>
      </c>
      <c r="C25" s="212" t="n">
        <v>0.0199999995529652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0.0331999992579222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MELSPX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0.00999999977648258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0.00999999977648258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ULOSPX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0.00999999977648258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0.00999999977648258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RHYRIP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84</v>
      </c>
      <c r="B28" s="211" t="n">
        <v>0.00999999977648258</v>
      </c>
      <c r="C28" s="212" t="n">
        <v>0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0.0065999998524785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PHOSPX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15</v>
      </c>
      <c r="B29" s="211" t="n">
        <v>0.00999999977648258</v>
      </c>
      <c r="C29" s="212" t="n">
        <v>0.100000001490116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0.040600000359118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HILSPX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0.00999999977648258</v>
      </c>
      <c r="C30" s="212" t="n">
        <v>0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0.0065999998524785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LEASPX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0.00999999977648258</v>
      </c>
      <c r="C31" s="212" t="n">
        <v>0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0.0065999998524785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PAASPX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0.160799998939037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Gagne</v>
      </c>
      <c r="B84" s="175" t="str">
        <f aca="false">C3</f>
        <v>GAGNE À SAINT-JULIEN-CHAPTEUIL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9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0.160799998939037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87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88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89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90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91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92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93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94</v>
      </c>
      <c r="S93" s="6"/>
      <c r="T93" s="207" t="str">
        <f aca="false">INDEX($A$23:$A$82,$T$92)</f>
        <v>NOSSPX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2024-06-19T17:13:09Z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