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200" sheetId="1" state="visible" r:id="rId3"/>
  </sheets>
  <definedNames>
    <definedName function="false" hidden="false" localSheetId="0" name="_xlnm.Print_Area" vbProcedure="false">'04002200'!$A$1:$Q$82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<sst xmlns="http://schemas.openxmlformats.org/spreadsheetml/2006/main" count="166" uniqueCount="101">
  <si>
    <t xml:space="preserve">Relevés floristiques aquatiques - IBMR</t>
  </si>
  <si>
    <t xml:space="preserve">modèle Irstea-GIS</t>
  </si>
  <si>
    <t xml:space="preserve">AQUABIO</t>
  </si>
  <si>
    <t xml:space="preserve">Anthony ANTOINE, Eva AUZERIC</t>
  </si>
  <si>
    <t xml:space="preserve">la Loire</t>
  </si>
  <si>
    <t xml:space="preserve">LOIRE À SAINT-VINCENT</t>
  </si>
  <si>
    <t xml:space="preserve">04002200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</si>
  <si>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</si>
  <si>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</si>
  <si>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</si>
  <si>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</si>
  <si>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</si>
  <si>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</si>
  <si>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</si>
  <si>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</si>
  <si>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</si>
  <si>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</si>
  <si>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</si>
  <si>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</si>
  <si>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</si>
  <si>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</si>
  <si>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</si>
  <si>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</si>
  <si>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</si>
  <si>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</si>
  <si>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</si>
  <si>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</si>
  <si>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</si>
  <si>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</si>
  <si>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</si>
  <si>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</si>
  <si>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</si>
  <si>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</si>
  <si>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</si>
  <si>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</si>
  <si>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</si>
  <si>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</si>
  <si>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</si>
  <si>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</si>
  <si>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</si>
  <si>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</si>
  <si>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</si>
  <si>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</si>
  <si>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</si>
  <si>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</si>
  <si>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</si>
  <si>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</si>
  <si>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</si>
  <si>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</si>
  <si>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</si>
  <si>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</si>
  <si>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</si>
  <si>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</si>
  <si>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</si>
  <si>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</si>
  <si>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</si>
  <si>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</si>
  <si>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</si>
  <si>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</si>
  <si>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</si>
  <si>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</si>
  <si>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</si>
  <si>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</si>
  <si>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</si>
  <si>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</si>
  <si>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</si>
  <si>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</si>
  <si>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</si>
  <si>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</si>
  <si>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</si>
  <si>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</si>
  <si>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</si>
  <si>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</si>
  <si>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</si>
  <si>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</si>
  <si>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</si>
  <si>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</si>
  <si>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</si>
  <si>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</si>
  <si>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</si>
  <si>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OEDSPX</t>
  </si>
  <si>
    <t xml:space="preserve">MYRSPI</t>
  </si>
  <si>
    <t xml:space="preserve">RORAMP</t>
  </si>
  <si>
    <t xml:space="preserve">FONANT</t>
  </si>
  <si>
    <t xml:space="preserve">MELSPX</t>
  </si>
  <si>
    <t xml:space="preserve">SPISPX</t>
  </si>
  <si>
    <t xml:space="preserve">DIASPX</t>
  </si>
  <si>
    <t xml:space="preserve">RANPEU</t>
  </si>
  <si>
    <t xml:space="preserve">RHYRIP</t>
  </si>
  <si>
    <t xml:space="preserve">AUDSPX</t>
  </si>
  <si>
    <t xml:space="preserve">PHOSPX</t>
  </si>
  <si>
    <t xml:space="preserve">BIDSPX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</si>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</sst>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42243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10.6296296296296</v>
      </c>
      <c r="N5" s="48"/>
      <c r="O5" s="49" t="s">
        <v>16</v>
      </c>
      <c r="P5" s="50" t="n">
        <v>9.8695652173913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3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41</v>
      </c>
      <c r="C7" s="66" t="n">
        <v>59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0.699999988079071</v>
      </c>
      <c r="C9" s="66" t="n">
        <v>1.20000004768372</v>
      </c>
      <c r="D9" s="82"/>
      <c r="E9" s="82"/>
      <c r="F9" s="83" t="n">
        <f aca="false">($B9*$B$7+$C9*$C$7)/100</f>
        <v>0.995000023245811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15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0.852857099846005</v>
      </c>
      <c r="C20" s="155" t="n">
        <f aca="false">SUM(C23:C62)</f>
        <v>1.12999999895692</v>
      </c>
      <c r="D20" s="156"/>
      <c r="E20" s="157" t="s">
        <v>53</v>
      </c>
      <c r="F20" s="158" t="n">
        <f aca="false">($B20*$B$7+$C20*$C$7)/100</f>
        <v>1.01637141032144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0.349671410936862</v>
      </c>
      <c r="C21" s="166" t="n">
        <f aca="false">C20*C7/100</f>
        <v>0.666699999384582</v>
      </c>
      <c r="D21" s="167" t="s">
        <v>56</v>
      </c>
      <c r="E21" s="168"/>
      <c r="F21" s="169" t="n">
        <f aca="false">B21+C21</f>
        <v>1.01637141032144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0.0228570997714996</v>
      </c>
      <c r="C23" s="195" t="n">
        <v>0.162856996059418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0.105457038581371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0.214285999536514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0.130528739634901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0.00999999977648258</v>
      </c>
      <c r="C25" s="212" t="n">
        <v>0.0199999995529652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0.0158999996446073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MYRSPI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RORAMP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0.00409999990835786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FONANT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0.142857000231743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0.0883856300450861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MELSPX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0.00999999977648258</v>
      </c>
      <c r="C29" s="212" t="n">
        <v>0.200000002980232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0.122100001666695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SPISPX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0.0299999993294477</v>
      </c>
      <c r="C30" s="212" t="n">
        <v>0.0299999993294477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0.0299999993294477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DIASPX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0.200000002980232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0.0879000010900199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RANPEU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0.00409999990835786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RHYRIP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AUDSPX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0.00999999977648258</v>
      </c>
      <c r="C34" s="212" t="n">
        <v>0.310000002384186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0.187000001315027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PHOSPX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16</v>
      </c>
      <c r="B35" s="211" t="n">
        <v>0.5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0.210899999868125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HILSPX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0.00589999986812472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BIDSPX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0.00999999977648258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0.00409999990835786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PAASPX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1.01637141032144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Loire</v>
      </c>
      <c r="B84" s="175" t="str">
        <f aca="false">C3</f>
        <v>LOIRE À SAINT-VINCENT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1.01637141032144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97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100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