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900" sheetId="1" state="visible" r:id="rId3"/>
  </sheets>
  <definedNames>
    <definedName function="false" hidden="false" localSheetId="0" name="_xlnm.Print_Area" vbProcedure="false">'04003900'!$A$1:$Q$82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<sst xmlns="http://schemas.openxmlformats.org/spreadsheetml/2006/main" count="170" uniqueCount="106">
  <si>
    <t xml:space="preserve">Relevés floristiques aquatiques - IBMR</t>
  </si>
  <si>
    <t xml:space="preserve">AQUABIO</t>
  </si>
  <si>
    <t xml:space="preserve">Laetitia BLANCHARD, Nicolas CONDUCHE</t>
  </si>
  <si>
    <t xml:space="preserve">l'Ance</t>
  </si>
  <si>
    <t xml:space="preserve">ANCE DU NORD À BEAUZAC</t>
  </si>
  <si>
    <t xml:space="preserve">04003900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</si>
  <si>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</si>
  <si>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</si>
  <si>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</si>
  <si>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</si>
  <si>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</si>
  <si>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</si>
  <si>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</si>
  <si>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</si>
  <si>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</si>
  <si>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</si>
  <si>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</si>
  <si>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</si>
  <si>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</si>
  <si>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</si>
  <si>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</si>
  <si>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</si>
  <si>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</si>
  <si>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</si>
  <si>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</si>
  <si>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</si>
  <si>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</si>
  <si>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</si>
  <si>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</si>
  <si>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</si>
  <si>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</si>
  <si>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</si>
  <si>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</si>
  <si>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</si>
  <si>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</si>
  <si>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</si>
  <si>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</si>
  <si>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</si>
  <si>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</si>
  <si>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</si>
  <si>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</si>
  <si>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</si>
  <si>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</si>
  <si>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</si>
  <si>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</si>
  <si>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</si>
  <si>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</si>
  <si>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</si>
  <si>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</si>
  <si>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</si>
  <si>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</si>
  <si>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</si>
  <si>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</si>
  <si>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</si>
  <si>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</si>
  <si>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</si>
  <si>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</si>
  <si>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</si>
  <si>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</si>
  <si>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</si>
  <si>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</si>
  <si>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</si>
  <si>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</si>
  <si>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</si>
  <si>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</si>
  <si>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</si>
  <si>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</si>
  <si>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</si>
  <si>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</si>
  <si>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</si>
  <si>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</si>
  <si>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</si>
  <si>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</si>
  <si>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</si>
  <si>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</si>
  <si>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</si>
  <si>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</si>
  <si>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</si>
  <si>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</si>
  <si>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LEORIP</t>
  </si>
  <si>
    <t xml:space="preserve">CLASPX</t>
  </si>
  <si>
    <t xml:space="preserve">OEDSPX</t>
  </si>
  <si>
    <t xml:space="preserve">FONANT</t>
  </si>
  <si>
    <t xml:space="preserve">MELSPX</t>
  </si>
  <si>
    <t xml:space="preserve">PHAARU</t>
  </si>
  <si>
    <t xml:space="preserve">SPISPX</t>
  </si>
  <si>
    <t xml:space="preserve">HYAFLU</t>
  </si>
  <si>
    <t xml:space="preserve">OSCSPX</t>
  </si>
  <si>
    <t xml:space="preserve">FISCRA</t>
  </si>
  <si>
    <t xml:space="preserve">MENAQU</t>
  </si>
  <si>
    <t xml:space="preserve">cf.</t>
  </si>
  <si>
    <t xml:space="preserve">RANPEU</t>
  </si>
  <si>
    <t xml:space="preserve">RHYRIP</t>
  </si>
  <si>
    <t xml:space="preserve">AUDSPX</t>
  </si>
  <si>
    <t xml:space="preserve">HILSPX</t>
  </si>
  <si>
    <t xml:space="preserve">BATSPX</t>
  </si>
  <si>
    <t xml:space="preserve">FONSQU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</si>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</sst>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42936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11.8205128205128</v>
      </c>
      <c r="N5" s="48"/>
      <c r="O5" s="49" t="s">
        <v>15</v>
      </c>
      <c r="P5" s="50" t="n">
        <v>11.6060606060606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76</v>
      </c>
      <c r="C7" s="66" t="n">
        <v>24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9.39999961853027</v>
      </c>
      <c r="C9" s="66" t="n">
        <v>8.10000038146973</v>
      </c>
      <c r="D9" s="82"/>
      <c r="E9" s="82"/>
      <c r="F9" s="83" t="n">
        <f aca="false">($B9*$B$7+$C9*$C$7)/100</f>
        <v>9.08799980163574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9.54000000096858</v>
      </c>
      <c r="C20" s="155" t="n">
        <f aca="false">SUM(C23:C82)</f>
        <v>8.17285710573196</v>
      </c>
      <c r="D20" s="156"/>
      <c r="E20" s="157" t="s">
        <v>52</v>
      </c>
      <c r="F20" s="158" t="n">
        <f aca="false">($B20*$B$7+$C20*$C$7)/100</f>
        <v>9.21188570611179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7.25040000073612</v>
      </c>
      <c r="C21" s="166" t="n">
        <f aca="false">C20*C7/100</f>
        <v>1.96148570537567</v>
      </c>
      <c r="D21" s="167" t="s">
        <v>55</v>
      </c>
      <c r="E21" s="168"/>
      <c r="F21" s="169" t="n">
        <f aca="false">B21+C21</f>
        <v>9.21188570611179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0.00759999983012676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0.100000001490116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0.0760000011324883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0.00759999983012676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CLASPX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0.0128570999950171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0.0106857038289309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OEDSPX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0.100000001490116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0.0316000001877546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FONANT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0.209999993443489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0.0579999982565641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MELSPX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0.00239999994635582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PHAARU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0.00759999983012676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HYAFLU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3</v>
      </c>
      <c r="C32" s="212" t="n">
        <v>1.875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2.73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OSCSPX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0.0199999995529652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0.0151999996602535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FISCRA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0.00239999994635582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90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MENAQU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0.00759999983012676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RANPEU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0.5</v>
      </c>
      <c r="C36" s="212" t="n">
        <v>1.5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0.74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RHYRIP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AUDSPX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15</v>
      </c>
      <c r="B38" s="211" t="n">
        <v>5</v>
      </c>
      <c r="C38" s="212" t="n">
        <v>3.125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4.55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PHOSPX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HILSPX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0.00999999977648258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0.00759999983012676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BATSPX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0.300000011920929</v>
      </c>
      <c r="C41" s="212" t="n">
        <v>0.5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0.348000009059906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FONSQU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0.509999990463257</v>
      </c>
      <c r="C42" s="212" t="n">
        <v>0.800000011920929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0.579599995613098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PAASPX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9.21188570611179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l'Ance</v>
      </c>
      <c r="B84" s="175" t="str">
        <f aca="false">C3</f>
        <v>ANCE DU NORD À BEAUZAC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9.21188570611179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105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