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3"/>
  </sheets>
  <definedNames>
    <definedName function="false" hidden="false" localSheetId="0" name="_xlnm.Print_Area" vbProcedure="false">'04004100'!$A$1:$Q$82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<sst xmlns="http://schemas.openxmlformats.org/spreadsheetml/2006/main" count="175" uniqueCount="111">
  <si>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</si>
  <si>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</si>
  <si>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</si>
  <si>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</si>
  <si>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la Loire</t>
  </si>
  <si>
    <t xml:space="preserve">LOIRE À MALVALETTE</t>
  </si>
  <si>
    <t xml:space="preserve">04004100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</si>
  <si>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</si>
  <si>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</si>
  <si>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</si>
  <si>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</si>
  <si>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</si>
  <si>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</si>
  <si>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</si>
  <si>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</si>
  <si>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</si>
  <si>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</si>
  <si>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</si>
  <si>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</si>
  <si>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ch. lotique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</si>
  <si>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</si>
  <si>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</si>
  <si>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</si>
  <si>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</si>
  <si>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</si>
  <si>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</si>
  <si>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</si>
  <si>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</si>
  <si>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</si>
  <si>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</si>
  <si>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</si>
  <si>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</si>
  <si>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</si>
  <si>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</si>
  <si>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</si>
  <si>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</si>
  <si>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</si>
  <si>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</si>
  <si>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</si>
  <si>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</si>
  <si>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</si>
  <si>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</si>
  <si>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</si>
  <si>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</si>
  <si>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</si>
  <si>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</si>
  <si>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</si>
  <si>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</si>
  <si>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</si>
  <si>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</si>
  <si>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</si>
  <si>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</si>
  <si>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</si>
  <si>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</si>
  <si>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</si>
  <si>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</si>
  <si>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</si>
  <si>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</si>
  <si>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</si>
  <si>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</si>
  <si>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</si>
  <si>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</si>
  <si>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</si>
  <si>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</si>
  <si>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</si>
  <si>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</si>
  <si>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</si>
  <si>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</si>
  <si>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</si>
  <si>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</si>
  <si>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</si>
  <si>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</si>
  <si>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</si>
  <si>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</si>
  <si>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</si>
  <si>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</si>
  <si>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</si>
  <si>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</si>
  <si>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</si>
  <si>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</si>
  <si>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</si>
  <si>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FISFON</t>
  </si>
  <si>
    <t xml:space="preserve">POTCRI</t>
  </si>
  <si>
    <t xml:space="preserve">MYRSPI</t>
  </si>
  <si>
    <t xml:space="preserve">PERHYD</t>
  </si>
  <si>
    <t xml:space="preserve">FONANT</t>
  </si>
  <si>
    <t xml:space="preserve">IRIPSE</t>
  </si>
  <si>
    <t xml:space="preserve">LEMMIN</t>
  </si>
  <si>
    <t xml:space="preserve">LYNSPX</t>
  </si>
  <si>
    <t xml:space="preserve">PHAARU</t>
  </si>
  <si>
    <t xml:space="preserve">SPISPX</t>
  </si>
  <si>
    <t xml:space="preserve">ELEPAL</t>
  </si>
  <si>
    <t xml:space="preserve">RHYRIP</t>
  </si>
  <si>
    <t xml:space="preserve">TETSPX</t>
  </si>
  <si>
    <t xml:space="preserve">PHOSPX</t>
  </si>
  <si>
    <t xml:space="preserve">RANPEC</t>
  </si>
  <si>
    <t xml:space="preserve">STISPX</t>
  </si>
  <si>
    <t xml:space="preserve">CARELA</t>
  </si>
  <si>
    <t xml:space="preserve">cf.</t>
  </si>
  <si>
    <t xml:space="preserve">LEMMIT</t>
  </si>
  <si>
    <t xml:space="preserve">PAASPX</t>
  </si>
  <si>
    <t xml:space="preserve">NEWCOD</t>
  </si>
  <si>
    <t xml:space="preserve">Cyanophyceae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</si>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</sst>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42201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10.6470588235294</v>
      </c>
      <c r="N5" s="48"/>
      <c r="O5" s="49" t="s">
        <v>16</v>
      </c>
      <c r="P5" s="50" t="n">
        <v>10.0666666666667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4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43</v>
      </c>
      <c r="C7" s="66" t="n">
        <v>57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25</v>
      </c>
      <c r="C9" s="66" t="n">
        <v>30</v>
      </c>
      <c r="D9" s="82"/>
      <c r="E9" s="82"/>
      <c r="F9" s="83" t="n">
        <f aca="false">($B9*$B$7+$C9*$C$7)/100</f>
        <v>27.85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30.2300002649426</v>
      </c>
      <c r="C20" s="155" t="n">
        <f aca="false">SUM(C23:C62)</f>
        <v>26.6199897490442</v>
      </c>
      <c r="D20" s="156"/>
      <c r="E20" s="157" t="s">
        <v>53</v>
      </c>
      <c r="F20" s="158" t="n">
        <f aca="false">($B20*$B$7+$C20*$C$7)/100</f>
        <v>28.1722942708805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12.9989001139253</v>
      </c>
      <c r="C21" s="166" t="n">
        <f aca="false">C20*C7/100</f>
        <v>15.1733941569552</v>
      </c>
      <c r="D21" s="167" t="s">
        <v>56</v>
      </c>
      <c r="E21" s="168"/>
      <c r="F21" s="169" t="n">
        <f aca="false">B21+C21</f>
        <v>28.1722942708805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16.0100002288818</v>
      </c>
      <c r="C23" s="195" t="n">
        <v>0.109999999403954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6.94700009807944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0.00569999987259507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FISFON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POTCRI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0.200000002980232</v>
      </c>
      <c r="C27" s="212" t="n">
        <v>0.100000001490116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0.143000002130866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MYRSPI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0.00429999990388751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PERHYD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0.00569999987259507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FONANT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0.00429999990388751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IRIPSE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LEMMIN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</v>
      </c>
      <c r="C32" s="212" t="n">
        <v>3.63635993003845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2.07272516012192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LYNSPX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PHAARU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0.00569999987259507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SPISPX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0.00429999990388751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ELEPAL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</v>
      </c>
      <c r="C36" s="212" t="n">
        <v>0.109999999403954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0.0626999996602535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RHYRIP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0.00999999977648258</v>
      </c>
      <c r="C37" s="212" t="n">
        <v>0.100000001490116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0.0613000007532537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TETSPX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0.150000005960464</v>
      </c>
      <c r="C38" s="212" t="n">
        <v>3.63635993003845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2.13722516268492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PHOSPX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13</v>
      </c>
      <c r="C39" s="212" t="n">
        <v>7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9.58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RANPEC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STISPX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16</v>
      </c>
      <c r="B41" s="211" t="n">
        <v>0.600000023841858</v>
      </c>
      <c r="C41" s="212" t="n">
        <v>9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5.388000010252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HILSPX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0.00999999977648258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98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CARELA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LEMMIT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0.00999999977648258</v>
      </c>
      <c r="C44" s="212" t="n">
        <v>0.100000001490116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0.0613000007532537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PAASPX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0.150000005960464</v>
      </c>
      <c r="C45" s="212" t="n">
        <v>2.72726988792419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1.61904383867979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Cyanophyceae</v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>NoCod</v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 t="s">
        <v>102</v>
      </c>
      <c r="X45" s="224"/>
      <c r="Y45" s="207" t="str">
        <f aca="false">IF(AND(ISNUMBER(F45),OR(A45="",A45="!!!!!!")),"!!!!!!",IF(A45="new.cod","NEWCOD",IF(AND((Z45=""),ISTEXT(A45),A45&lt;&gt;"!!!!!!"),A45,IF(Z45="","",INDEX(,Z45)))))</f>
        <v>NEWCOD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28.1722942708805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MALVALETTE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28.1722942708805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107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110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