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'04008000'!$A$1:$O$82</definedName>
    <definedName function="false" hidden="false" localSheetId="0" name="Excel_BuiltIn__FilterDatabase" vbProcedure="false">'04008000'!$A$23:$J$84</definedName>
    <definedName function="false" hidden="false" localSheetId="0" name="NOM" vbProcedure="false">'04008000'!$H$1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<sst xmlns="http://schemas.openxmlformats.org/spreadsheetml/2006/main" count="105" uniqueCount="100">
  <si>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</si>
  <si>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</si>
  <si>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</si>
  <si>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</si>
  <si>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</si>
  <si>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le Furan</t>
  </si>
  <si>
    <t xml:space="preserve">FURAN à ANDREZIEUX-BOUTHEON</t>
  </si>
  <si>
    <t xml:space="preserve">04008000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</si>
  <si>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</si>
  <si>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</si>
  <si>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</si>
  <si>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</si>
  <si>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</si>
  <si>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</si>
  <si>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</si>
  <si>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</si>
  <si>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</si>
  <si>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</si>
  <si>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</si>
  <si>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</si>
  <si>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</si>
  <si>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</si>
  <si>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</si>
  <si>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</si>
  <si>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</si>
  <si>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</si>
  <si>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</si>
  <si>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</si>
  <si>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</si>
  <si>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</si>
  <si>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</si>
  <si>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</si>
  <si>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</si>
  <si>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</si>
  <si>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</si>
  <si>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</si>
  <si>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</si>
  <si>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</si>
  <si>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</si>
  <si>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</si>
  <si>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</si>
  <si>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</si>
  <si>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</si>
  <si>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</si>
  <si>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</si>
  <si>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</si>
  <si>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</si>
  <si>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</si>
  <si>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</si>
  <si>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</si>
  <si>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</si>
  <si>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</si>
  <si>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</si>
  <si>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</si>
  <si>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</si>
  <si>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</si>
  <si>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</si>
  <si>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</si>
  <si>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</si>
  <si>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(36,5899967569857 %)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</si>
  <si>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</si>
  <si>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</si>
  <si>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</si>
  <si>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</si>
  <si>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</si>
  <si>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</si>
  <si>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</si>
  <si>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</si>
  <si>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</si>
  <si>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</si>
  <si>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</si>
  <si>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</si>
  <si>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</si>
  <si>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</si>
  <si>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</si>
  <si>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</si>
  <si>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</si>
  <si>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</si>
  <si>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</si>
  <si>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NASOFF</t>
  </si>
  <si>
    <t xml:space="preserve">PHAARU</t>
  </si>
  <si>
    <t xml:space="preserve">REYJAP</t>
  </si>
  <si>
    <t xml:space="preserve">POLHYD</t>
  </si>
  <si>
    <t xml:space="preserve">AMBRIP</t>
  </si>
  <si>
    <t xml:space="preserve">RANREP</t>
  </si>
  <si>
    <t xml:space="preserve">AGRSTO</t>
  </si>
  <si>
    <t xml:space="preserve">Cf.</t>
  </si>
  <si>
    <t xml:space="preserve">OEDSPX</t>
  </si>
  <si>
    <t xml:space="preserve">VAUSPX</t>
  </si>
  <si>
    <t xml:space="preserve">Newcod</t>
  </si>
  <si>
    <t xml:space="preserve">Coconeis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</si>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</sst>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7</v>
      </c>
      <c r="M5" s="52"/>
      <c r="N5" s="53" t="s">
        <v>16</v>
      </c>
      <c r="O5" s="54" t="n">
        <v>7.26666666666667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50</v>
      </c>
      <c r="C7" s="66" t="n">
        <v>50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60</v>
      </c>
      <c r="C9" s="86" t="n">
        <v>15</v>
      </c>
      <c r="D9" s="87"/>
      <c r="E9" s="87"/>
      <c r="F9" s="88" t="n">
        <f aca="false">($B9*$B$7+$C9*$C$7)/100</f>
        <v>37.5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57.3199990577996</v>
      </c>
      <c r="C20" s="165" t="n">
        <f aca="false">SUM(C23:C82)</f>
        <v>15.859994456172</v>
      </c>
      <c r="D20" s="166"/>
      <c r="E20" s="167" t="s">
        <v>53</v>
      </c>
      <c r="F20" s="168" t="n">
        <f aca="false">($B20*$B$7+$C20*$C$7)/100</f>
        <v>36.5899967569858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28.6599995288998</v>
      </c>
      <c r="C21" s="178" t="n">
        <f aca="false">C20*C7/100</f>
        <v>7.929997228086</v>
      </c>
      <c r="D21" s="110" t="str">
        <f aca="false">IF(F21=0,"",IF((ABS(F21-F19))&gt;(0.2*F21),CONCATENATE(" rec. par taxa (",F21," %) supérieur à 20 % !"),""))</f>
        <v> rec. par taxa (36,5899967569858 %)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36.5899967569858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0.00499999988824129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NASOFF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0.200000002980232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0.100000001490116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PHAARU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0.00499999988824129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REYJAP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0.00499999988824129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POLHYD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0.00499999988824129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AMBRIP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RANREP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0.300000011920929</v>
      </c>
      <c r="C29" s="222" t="n">
        <v>0.300000011920929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0.300000011920929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 t="s">
        <v>86</v>
      </c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AGRSTO</v>
      </c>
      <c r="Z29" s="9" t="str">
        <f aca="false">IF(ISERROR(MATCH(A29,,0)),IF(ISERROR(MATCH(A29,,0)),"",(MATCH(A29,,0))),(MATCH(A29,,0)))</f>
        <v/>
      </c>
      <c r="AA29" s="218" t="s">
        <v>86</v>
      </c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0.571429014205933</v>
      </c>
      <c r="C30" s="222" t="n">
        <v>0.090164802968502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0.330796908587217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OEDSPX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1.42857003211975</v>
      </c>
      <c r="C31" s="222" t="n">
        <v>0.219559997320175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0.824065014719963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VAUSPX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20.625</v>
      </c>
      <c r="C32" s="222" t="n">
        <v>5.63015985488892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13.1275799274445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>No</v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Newcod</v>
      </c>
      <c r="Z32" s="9" t="str">
        <f aca="false">IF(ISERROR(MATCH(A32,,0)),IF(ISERROR(MATCH(A32,,0)),"",(MATCH(A32,,0))),(MATCH(A32,,0)))</f>
        <v/>
      </c>
      <c r="AA32" s="218"/>
      <c r="AB32" s="220" t="s">
        <v>90</v>
      </c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16</v>
      </c>
      <c r="B33" s="221" t="n">
        <v>34.375</v>
      </c>
      <c r="C33" s="222" t="n">
        <v>9.38010978698731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21.8775548934937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CLASPX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Furan</v>
      </c>
      <c r="B84" s="256" t="str">
        <f aca="false">C3</f>
        <v>FURAN à ANDREZIEUX-BOUTHEON</v>
      </c>
      <c r="C84" s="257" t="n">
        <f aca="false">A4</f>
        <v>41456</v>
      </c>
      <c r="D84" s="258" t="str">
        <f aca="false">IF(ISERROR(SUM($T$23:$T$82)/SUM($U$23:$U$82)),"",SUM($T$23:$T$82)/SUM($U$23:$U$82))</f>
        <v/>
      </c>
      <c r="E84" s="259" t="n">
        <f aca="false">N13</f>
        <v>11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36.5899967569858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NASOFF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2">
    <cfRule type="expression" priority="28" aboveAverage="0" equalAverage="0" bottom="0" percent="0" rank="0" text="" dxfId="26">
      <formula>ISTEXT($E32)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