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3"/>
  </sheets>
  <definedNames>
    <definedName function="false" hidden="false" localSheetId="0" name="_xlnm.Print_Area" vbProcedure="false">'04009250'!$A$1:$Q$82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<sst xmlns="http://schemas.openxmlformats.org/spreadsheetml/2006/main" count="162" uniqueCount="98">
  <si>
    <t xml:space="preserve">Relevés floristiques aquatiques - IBMR</t>
  </si>
  <si>
    <t xml:space="preserve">AQUABIO</t>
  </si>
  <si>
    <t xml:space="preserve">la Mare</t>
  </si>
  <si>
    <t xml:space="preserve">MARE À GUMIERES</t>
  </si>
  <si>
    <t xml:space="preserve">04009250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</si>
  <si>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</si>
  <si>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</si>
  <si>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</si>
  <si>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</si>
  <si>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</si>
  <si>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</si>
  <si>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</si>
  <si>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</si>
  <si>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</si>
  <si>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</si>
  <si>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</si>
  <si>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autre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</si>
  <si>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</si>
  <si>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</si>
  <si>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</si>
  <si>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</si>
  <si>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</si>
  <si>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</si>
  <si>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</si>
  <si>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</si>
  <si>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</si>
  <si>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</si>
  <si>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</si>
  <si>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</si>
  <si>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</si>
  <si>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</si>
  <si>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</si>
  <si>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</si>
  <si>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</si>
  <si>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</si>
  <si>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</si>
  <si>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</si>
  <si>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</si>
  <si>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</si>
  <si>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</si>
  <si>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</si>
  <si>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</si>
  <si>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</si>
  <si>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</si>
  <si>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</si>
  <si>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</si>
  <si>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</si>
  <si>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</si>
  <si>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</si>
  <si>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</si>
  <si>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</si>
  <si>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</si>
  <si>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</si>
  <si>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</si>
  <si>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</si>
  <si>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</si>
  <si>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</si>
  <si>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</si>
  <si>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</si>
  <si>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</si>
  <si>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</si>
  <si>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</si>
  <si>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</si>
  <si>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</si>
  <si>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</si>
  <si>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</si>
  <si>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</si>
  <si>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</si>
  <si>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</si>
  <si>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</si>
  <si>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</si>
  <si>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</si>
  <si>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</si>
  <si>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</si>
  <si>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</si>
  <si>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</si>
  <si>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AGRSTO</t>
  </si>
  <si>
    <t xml:space="preserve">cf.</t>
  </si>
  <si>
    <t xml:space="preserve">HYAFLU</t>
  </si>
  <si>
    <t xml:space="preserve"> -</t>
  </si>
  <si>
    <t xml:space="preserve">FISCRA</t>
  </si>
  <si>
    <t xml:space="preserve">RHYRIP</t>
  </si>
  <si>
    <t xml:space="preserve">AUDSPX</t>
  </si>
  <si>
    <t xml:space="preserve">PHOSPX</t>
  </si>
  <si>
    <t xml:space="preserve">GLYFLU</t>
  </si>
  <si>
    <t xml:space="preserve">BRARIV</t>
  </si>
  <si>
    <t xml:space="preserve">LEASPX</t>
  </si>
  <si>
    <t xml:space="preserve">SCAUND</t>
  </si>
  <si>
    <t xml:space="preserve">AJUREP</t>
  </si>
  <si>
    <t xml:space="preserve">CHHHIS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</si>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</sst>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/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2</v>
      </c>
      <c r="B3" s="11"/>
      <c r="C3" s="10" t="s">
        <v>3</v>
      </c>
      <c r="D3" s="21"/>
      <c r="E3" s="21"/>
      <c r="F3" s="22"/>
      <c r="G3" s="22"/>
      <c r="H3" s="21"/>
      <c r="I3" s="6"/>
      <c r="J3" s="13"/>
      <c r="K3" s="23"/>
      <c r="L3" s="24" t="s">
        <v>4</v>
      </c>
      <c r="M3" s="25"/>
      <c r="N3" s="26" t="s">
        <v>5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6</v>
      </c>
      <c r="B4" s="30" t="n">
        <v>42941</v>
      </c>
      <c r="C4" s="31"/>
      <c r="D4" s="21"/>
      <c r="E4" s="21"/>
      <c r="F4" s="31"/>
      <c r="G4" s="32"/>
      <c r="H4" s="21"/>
      <c r="I4" s="6"/>
      <c r="J4" s="33" t="s">
        <v>7</v>
      </c>
      <c r="K4" s="34"/>
      <c r="L4" s="34"/>
      <c r="M4" s="35"/>
      <c r="N4" s="35"/>
      <c r="O4" s="36" t="s">
        <v>8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9</v>
      </c>
      <c r="B5" s="39" t="s">
        <v>10</v>
      </c>
      <c r="C5" s="40" t="s">
        <v>11</v>
      </c>
      <c r="D5" s="41"/>
      <c r="E5" s="41"/>
      <c r="F5" s="42" t="s">
        <v>12</v>
      </c>
      <c r="G5" s="43"/>
      <c r="H5" s="41"/>
      <c r="I5" s="6"/>
      <c r="J5" s="44"/>
      <c r="K5" s="45"/>
      <c r="L5" s="46" t="s">
        <v>13</v>
      </c>
      <c r="M5" s="47" t="n">
        <v>13.8148148148148</v>
      </c>
      <c r="N5" s="48"/>
      <c r="O5" s="49" t="s">
        <v>14</v>
      </c>
      <c r="P5" s="50" t="n">
        <v>13.6086956521739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15</v>
      </c>
      <c r="B6" s="52" t="s">
        <v>16</v>
      </c>
      <c r="C6" s="53" t="s">
        <v>17</v>
      </c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2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67</v>
      </c>
      <c r="C7" s="66" t="n">
        <v>33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11</v>
      </c>
      <c r="C9" s="66" t="n">
        <v>5</v>
      </c>
      <c r="D9" s="82"/>
      <c r="E9" s="82"/>
      <c r="F9" s="83" t="n">
        <f aca="false">($B9*$B$7+$C9*$C$7)/100</f>
        <v>9.02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13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10.9599996320903</v>
      </c>
      <c r="C20" s="155" t="n">
        <f aca="false">SUM(C23:C82)</f>
        <v>5.00999998487532</v>
      </c>
      <c r="D20" s="156"/>
      <c r="E20" s="157" t="s">
        <v>51</v>
      </c>
      <c r="F20" s="158" t="n">
        <f aca="false">($B20*$B$7+$C20*$C$7)/100</f>
        <v>8.99649974850938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7.34319975350052</v>
      </c>
      <c r="C21" s="166" t="n">
        <f aca="false">C20*C7/100</f>
        <v>1.65329999500886</v>
      </c>
      <c r="D21" s="167" t="s">
        <v>54</v>
      </c>
      <c r="E21" s="168"/>
      <c r="F21" s="169" t="n">
        <f aca="false">B21+C21</f>
        <v>8.99649974850938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0.00329999992623925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AGRSTO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10.3999996185303</v>
      </c>
      <c r="C26" s="212" t="n">
        <v>4.51999998092651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8.45959973812103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AUDSPX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0.00669999985024333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0.00329999992623925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GLYFLU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0.200000002980232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0.137300001922995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BRARIV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14</v>
      </c>
      <c r="B31" s="211" t="n">
        <v>0.300000011920929</v>
      </c>
      <c r="C31" s="212" t="n">
        <v>0.400000005960465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0.333000009953976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CHIPOL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0.00669999985024333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LEASPX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SCAUND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0.00329999992623925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AJUREP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0.00329999992623925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CHHHIS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8.99649974850938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Mare</v>
      </c>
      <c r="B84" s="175" t="str">
        <f aca="false">C3</f>
        <v>MARE À GUMIERES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8.99649974850938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8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AGRSTO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