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definedNames>
    <definedName function="false" hidden="false" localSheetId="0" name="_xlnm.Print_Area" vbProcedure="false">'04010250'!$A$1:$Q$82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<sst xmlns="http://schemas.openxmlformats.org/spreadsheetml/2006/main" count="170" uniqueCount="106">
  <si>
    <t xml:space="preserve">Relevés floristiques aquatiques - IBMR</t>
  </si>
  <si>
    <t xml:space="preserve">AQUABIO</t>
  </si>
  <si>
    <t xml:space="preserve">Christelle GISSET, Gwendal LE BRIS</t>
  </si>
  <si>
    <t xml:space="preserve">le Lignon</t>
  </si>
  <si>
    <t xml:space="preserve">LIGNON À JEANSAGNIERE</t>
  </si>
  <si>
    <t xml:space="preserve">04010250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</si>
  <si>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</si>
  <si>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</si>
  <si>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</si>
  <si>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</si>
  <si>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</si>
  <si>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</si>
  <si>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</si>
  <si>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</si>
  <si>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</si>
  <si>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BRARIV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</si>
  <si>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</si>
  <si>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</si>
  <si>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</si>
  <si>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</si>
  <si>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</si>
  <si>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</si>
  <si>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</si>
  <si>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</si>
  <si>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</si>
  <si>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</si>
  <si>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</si>
  <si>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</si>
  <si>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</si>
  <si>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</si>
  <si>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</si>
  <si>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</si>
  <si>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</si>
  <si>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</si>
  <si>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</si>
  <si>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</si>
  <si>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</si>
  <si>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</si>
  <si>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</si>
  <si>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</si>
  <si>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</si>
  <si>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</si>
  <si>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</si>
  <si>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</si>
  <si>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</si>
  <si>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</si>
  <si>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</si>
  <si>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</si>
  <si>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</si>
  <si>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</si>
  <si>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</si>
  <si>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</si>
  <si>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</si>
  <si>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</si>
  <si>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</si>
  <si>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</si>
  <si>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</si>
  <si>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</si>
  <si>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</si>
  <si>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</si>
  <si>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</si>
  <si>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</si>
  <si>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</si>
  <si>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</si>
  <si>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</si>
  <si>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</si>
  <si>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</si>
  <si>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</si>
  <si>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</si>
  <si>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</si>
  <si>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</si>
  <si>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</si>
  <si>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</si>
  <si>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</si>
  <si>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</si>
  <si>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</si>
  <si>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</si>
  <si>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AGRSTO</t>
  </si>
  <si>
    <t xml:space="preserve">cf.</t>
  </si>
  <si>
    <t xml:space="preserve">CALPLA</t>
  </si>
  <si>
    <t xml:space="preserve"> -</t>
  </si>
  <si>
    <t xml:space="preserve">RHYRIP</t>
  </si>
  <si>
    <t xml:space="preserve">AUDSPX</t>
  </si>
  <si>
    <t xml:space="preserve">PHOSPX</t>
  </si>
  <si>
    <t xml:space="preserve">GLYFLU</t>
  </si>
  <si>
    <t xml:space="preserve">CHIPOL</t>
  </si>
  <si>
    <t xml:space="preserve">LEASPX</t>
  </si>
  <si>
    <t xml:space="preserve">RICCHA</t>
  </si>
  <si>
    <t xml:space="preserve">RANFLA</t>
  </si>
  <si>
    <t xml:space="preserve">SCAUND</t>
  </si>
  <si>
    <t xml:space="preserve">CAMAMA</t>
  </si>
  <si>
    <t xml:space="preserve">CAMHIR</t>
  </si>
  <si>
    <t xml:space="preserve">CHHHIS</t>
  </si>
  <si>
    <t xml:space="preserve">FILULM</t>
  </si>
  <si>
    <t xml:space="preserve">GALPAL</t>
  </si>
  <si>
    <t xml:space="preserve">JUNEFF</t>
  </si>
  <si>
    <t xml:space="preserve">PORCOR</t>
  </si>
  <si>
    <t xml:space="preserve">RANREP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</si>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</sst>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42943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14.28125</v>
      </c>
      <c r="N5" s="48"/>
      <c r="O5" s="49" t="s">
        <v>15</v>
      </c>
      <c r="P5" s="50" t="n">
        <v>14.1153846153846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73</v>
      </c>
      <c r="C7" s="66" t="n">
        <v>27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60</v>
      </c>
      <c r="C9" s="66" t="n">
        <v>6.59999990463257</v>
      </c>
      <c r="D9" s="82"/>
      <c r="E9" s="82"/>
      <c r="F9" s="83" t="n">
        <f aca="false">($B9*$B$7+$C9*$C$7)/100</f>
        <v>45.5819999742508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24.086455700919</v>
      </c>
      <c r="C20" s="155" t="n">
        <f aca="false">SUM(C23:C82)</f>
        <v>6.68999999761581</v>
      </c>
      <c r="D20" s="156"/>
      <c r="E20" s="157" t="s">
        <v>52</v>
      </c>
      <c r="F20" s="158" t="n">
        <f aca="false">($B20*$B$7+$C20*$C$7)/100</f>
        <v>19.3894126610272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17.5831126616709</v>
      </c>
      <c r="C21" s="166" t="n">
        <f aca="false">C20*C7/100</f>
        <v>1.80629999935627</v>
      </c>
      <c r="D21" s="167" t="s">
        <v>55</v>
      </c>
      <c r="E21" s="168"/>
      <c r="F21" s="169" t="n">
        <f aca="false">B21+C21</f>
        <v>19.3894126610272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</v>
      </c>
      <c r="C23" s="195" t="n">
        <v>0.100000001490116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0.0270000004023314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AGRSTO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0.0141877997666597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0.0130570937693119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CALPLA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16.8889999389648</v>
      </c>
      <c r="C25" s="212" t="n">
        <v>5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13.6789699554443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80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RHYRIP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80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AUDSPX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0.0141877997666597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0.0103570938296616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80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0.0026999999396503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80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GLYFLU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15</v>
      </c>
      <c r="B29" s="211" t="n">
        <v>7.01908016204834</v>
      </c>
      <c r="C29" s="212" t="n">
        <v>0.200000002980232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5.17792851909995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80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BRARIV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0.100000001490116</v>
      </c>
      <c r="C30" s="212" t="n">
        <v>0.100000001490116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0.100000001490116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80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CHIPOL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0.00729999983683228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80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LEASPX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0.00729999983683228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80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RICCHA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0.0026999999396503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80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RANFLA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0.00999999977648258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0.00729999983683228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80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SCAUND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</v>
      </c>
      <c r="C35" s="212" t="n">
        <v>1.00999999046326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0.272699997425079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80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CAMAMA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0.0026999999396503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CAMHIR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</v>
      </c>
      <c r="C37" s="212" t="n">
        <v>0.100000001490116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0.0270000004023314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CHHHIS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93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0.0026999999396503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80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FILULM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0.0026999999396503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80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GALPAL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95</v>
      </c>
      <c r="B40" s="211" t="n">
        <v>0</v>
      </c>
      <c r="C40" s="212" t="n">
        <v>0.100000001490116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0.0270000004023314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80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JUNEFF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96</v>
      </c>
      <c r="B41" s="211" t="n">
        <v>0.00999999977648258</v>
      </c>
      <c r="C41" s="212" t="n">
        <v>0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0.00729999983683228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80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PORCOR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97</v>
      </c>
      <c r="B42" s="211" t="n">
        <v>0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0.0026999999396503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80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RANREP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80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80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80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80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80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80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80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80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80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80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80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80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80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80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80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80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80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80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80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80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80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80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80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80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80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80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80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80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80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80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80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80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80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80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80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80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80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80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80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80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19.3894126610272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Lignon</v>
      </c>
      <c r="B84" s="175" t="str">
        <f aca="false">C3</f>
        <v>LIGNON À JEANSAGNIERE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19.3894126610272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102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103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104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105</v>
      </c>
      <c r="S93" s="6"/>
      <c r="T93" s="207" t="str">
        <f aca="false">INDEX($A$23:$A$82,$T$92)</f>
        <v>AGRSTO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2024-06-19T17:13:16Z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