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definedNames>
    <definedName function="false" hidden="false" localSheetId="0" name="_xlnm.Print_Area" vbProcedure="false">'04015000'!$A$1:$Q$82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<sst xmlns="http://schemas.openxmlformats.org/spreadsheetml/2006/main" count="170" uniqueCount="105">
  <si>
    <t xml:space="preserve">Relevés floristiques aquatiques - IBMR</t>
  </si>
  <si>
    <t xml:space="preserve">AQUABIO</t>
  </si>
  <si>
    <t xml:space="preserve">Christelle GISSET, Jordan ROBINET, Nicolas CONDUCHE</t>
  </si>
  <si>
    <t xml:space="preserve">la Loire</t>
  </si>
  <si>
    <t xml:space="preserve">LOIRE À BRIENNON</t>
  </si>
  <si>
    <t xml:space="preserve">04015000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</si>
  <si>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</si>
  <si>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</si>
  <si>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</si>
  <si>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</si>
  <si>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</si>
  <si>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</si>
  <si>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</si>
  <si>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</si>
  <si>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</si>
  <si>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</si>
  <si>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</si>
  <si>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</si>
  <si>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</si>
  <si>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</si>
  <si>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</si>
  <si>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</si>
  <si>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</si>
  <si>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</si>
  <si>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</si>
  <si>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</si>
  <si>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</si>
  <si>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</si>
  <si>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</si>
  <si>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</si>
  <si>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</si>
  <si>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</si>
  <si>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</si>
  <si>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</si>
  <si>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</si>
  <si>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</si>
  <si>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</si>
  <si>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</si>
  <si>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</si>
  <si>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</si>
  <si>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</si>
  <si>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</si>
  <si>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</si>
  <si>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</si>
  <si>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</si>
  <si>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</si>
  <si>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</si>
  <si>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</si>
  <si>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</si>
  <si>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</si>
  <si>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</si>
  <si>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</si>
  <si>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</si>
  <si>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</si>
  <si>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</si>
  <si>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</si>
  <si>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</si>
  <si>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</si>
  <si>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</si>
  <si>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</si>
  <si>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</si>
  <si>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</si>
  <si>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</si>
  <si>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</si>
  <si>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</si>
  <si>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</si>
  <si>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</si>
  <si>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</si>
  <si>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</si>
  <si>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</si>
  <si>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</si>
  <si>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</si>
  <si>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</si>
  <si>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</si>
  <si>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</si>
  <si>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</si>
  <si>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</si>
  <si>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CLASPX</t>
  </si>
  <si>
    <t xml:space="preserve">OEDSPX</t>
  </si>
  <si>
    <t xml:space="preserve">SPRPOL</t>
  </si>
  <si>
    <t xml:space="preserve">ELONUT</t>
  </si>
  <si>
    <t xml:space="preserve">MYRSPI</t>
  </si>
  <si>
    <t xml:space="preserve">LEMMIN</t>
  </si>
  <si>
    <t xml:space="preserve">MELSPX</t>
  </si>
  <si>
    <t xml:space="preserve">PHAARU</t>
  </si>
  <si>
    <t xml:space="preserve">RANFLU</t>
  </si>
  <si>
    <t xml:space="preserve">SPISPX</t>
  </si>
  <si>
    <t xml:space="preserve">OSCSPX</t>
  </si>
  <si>
    <t xml:space="preserve">DIASPX</t>
  </si>
  <si>
    <t xml:space="preserve">MYOSCO</t>
  </si>
  <si>
    <t xml:space="preserve">HILSPX</t>
  </si>
  <si>
    <t xml:space="preserve">EGEDEN</t>
  </si>
  <si>
    <t xml:space="preserve">GOMSPX</t>
  </si>
  <si>
    <t xml:space="preserve">LEMMIT</t>
  </si>
  <si>
    <t xml:space="preserve">LUDGRA</t>
  </si>
  <si>
    <t xml:space="preserve">NEWCOD</t>
  </si>
  <si>
    <t xml:space="preserve">Eunotia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</si>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</sst>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42653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8.25423728813559</v>
      </c>
      <c r="N5" s="48"/>
      <c r="O5" s="49" t="s">
        <v>15</v>
      </c>
      <c r="P5" s="50" t="n">
        <v>9.02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1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15</v>
      </c>
      <c r="C9" s="66"/>
      <c r="D9" s="82"/>
      <c r="E9" s="82"/>
      <c r="F9" s="83" t="n">
        <f aca="false">($B9*$B$7+$C9*$C$7)/100</f>
        <v>15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90.7734540477395</v>
      </c>
      <c r="C20" s="155" t="n">
        <f aca="false">SUM(C23:C82)</f>
        <v>0</v>
      </c>
      <c r="D20" s="156"/>
      <c r="E20" s="157" t="s">
        <v>51</v>
      </c>
      <c r="F20" s="158" t="n">
        <f aca="false">($B20*$B$7+$C20*$C$7)/100</f>
        <v>90.7734540477395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90.7734540477395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90.7734540477395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15</v>
      </c>
      <c r="B23" s="194" t="n">
        <v>1.32574999332428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1.32574999332428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76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POTNOD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77</v>
      </c>
      <c r="B24" s="211" t="n">
        <v>0.208265006542206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0.208265006542206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76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78</v>
      </c>
      <c r="B25" s="211" t="n">
        <v>8.75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8.75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76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79</v>
      </c>
      <c r="B26" s="211" t="n">
        <v>9.14999961853027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9.14999961853027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76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SPRPOL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80</v>
      </c>
      <c r="B27" s="211" t="n">
        <v>0.25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0.25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76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ELONUT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81</v>
      </c>
      <c r="B28" s="211" t="n">
        <v>4.11687994003296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4.11687994003296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76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MYRSPI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76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LEMMIN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83</v>
      </c>
      <c r="B30" s="211" t="n">
        <v>22.0111999511719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22.0111999511719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76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76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PHAARU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3.61648011207581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3.61648011207581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76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RANFLU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0.209598004817963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0.209598004817963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76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SPISPX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87</v>
      </c>
      <c r="B34" s="211" t="n">
        <v>8.90651035308838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8.90651035308838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76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OSCSPX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88</v>
      </c>
      <c r="B35" s="211" t="n">
        <v>8.85904979705811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8.85904979705811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76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DIASPX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89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76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MYOSCO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90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76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HILSPX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91</v>
      </c>
      <c r="B38" s="211" t="n">
        <v>0.959124982357025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0.959124982357025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76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EGEDEN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92</v>
      </c>
      <c r="B39" s="211" t="n">
        <v>0.0826966986060143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0.0826966986060143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76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GOMSPX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93</v>
      </c>
      <c r="B40" s="211" t="n">
        <v>0.100000001490116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0.100000001490116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76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LEMMIT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94</v>
      </c>
      <c r="B41" s="211" t="n">
        <v>9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9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LUDGRA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95</v>
      </c>
      <c r="B42" s="211" t="n">
        <v>13.1878995895386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13.1878995895386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Eunotia sp.</v>
      </c>
      <c r="M42" s="219"/>
      <c r="N42" s="219"/>
      <c r="O42" s="219"/>
      <c r="P42" s="220" t="s">
        <v>76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>NoCod</v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 t="s">
        <v>96</v>
      </c>
      <c r="X42" s="224"/>
      <c r="Y42" s="207" t="str">
        <f aca="false">IF(AND(ISNUMBER(F42),OR(A42="",A42="!!!!!!")),"!!!!!!",IF(A42="new.cod","NEWCOD",IF(AND((Z42=""),ISTEXT(A42),A42&lt;&gt;"!!!!!!"),A42,IF(Z42="","",INDEX(,Z42)))))</f>
        <v>NEWCOD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76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76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76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76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76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76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76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76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76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76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76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76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76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76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76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76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76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76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76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76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76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76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76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76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76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76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76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76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76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76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76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76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76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76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76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76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76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76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76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76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90.7734540477395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BRIENNON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90.7734540477395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104</v>
      </c>
      <c r="S93" s="6"/>
      <c r="T93" s="207" t="str">
        <f aca="false">INDEX($A$23:$A$82,$T$92)</f>
        <v>POTNOD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