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3"/>
  </sheets>
  <definedNames>
    <definedName function="false" hidden="false" localSheetId="0" name="_xlnm.Print_Area" vbProcedure="false">'04015300'!$A$1:$Q$82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<sst xmlns="http://schemas.openxmlformats.org/spreadsheetml/2006/main" count="163" uniqueCount="98">
  <si>
    <t xml:space="preserve">Relevés floristiques aquatiques - IBMR</t>
  </si>
  <si>
    <t xml:space="preserve">AQUABIO</t>
  </si>
  <si>
    <t xml:space="preserve">Anthony ANTOINE, Majlis DURAND</t>
  </si>
  <si>
    <t xml:space="preserve">le Sornin</t>
  </si>
  <si>
    <t xml:space="preserve">SORNIN À CHARLIEU</t>
  </si>
  <si>
    <t xml:space="preserve">04015300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</si>
  <si>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</si>
  <si>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</si>
  <si>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</si>
  <si>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</si>
  <si>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</si>
  <si>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</si>
  <si>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</si>
  <si>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</si>
  <si>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</si>
  <si>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OSCSPX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</si>
  <si>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</si>
  <si>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</si>
  <si>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</si>
  <si>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</si>
  <si>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</si>
  <si>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</si>
  <si>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</si>
  <si>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</si>
  <si>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</si>
  <si>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</si>
  <si>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</si>
  <si>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</si>
  <si>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</si>
  <si>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</si>
  <si>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</si>
  <si>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</si>
  <si>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</si>
  <si>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</si>
  <si>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</si>
  <si>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</si>
  <si>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</si>
  <si>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</si>
  <si>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</si>
  <si>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</si>
  <si>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</si>
  <si>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</si>
  <si>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</si>
  <si>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</si>
  <si>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</si>
  <si>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</si>
  <si>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</si>
  <si>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</si>
  <si>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</si>
  <si>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</si>
  <si>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</si>
  <si>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</si>
  <si>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</si>
  <si>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</si>
  <si>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</si>
  <si>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</si>
  <si>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</si>
  <si>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</si>
  <si>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</si>
  <si>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</si>
  <si>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</si>
  <si>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</si>
  <si>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</si>
  <si>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</si>
  <si>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</si>
  <si>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</si>
  <si>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</si>
  <si>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</si>
  <si>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</si>
  <si>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</si>
  <si>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</si>
  <si>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</si>
  <si>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</si>
  <si>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</si>
  <si>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</si>
  <si>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</si>
  <si>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</si>
  <si>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</si>
  <si>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</si>
  <si>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</si>
  <si>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OEDSPX</t>
  </si>
  <si>
    <t xml:space="preserve">FISFON</t>
  </si>
  <si>
    <t xml:space="preserve">MYRSPI</t>
  </si>
  <si>
    <t xml:space="preserve">LEMMIN</t>
  </si>
  <si>
    <t xml:space="preserve">MELSPX</t>
  </si>
  <si>
    <t xml:space="preserve">PHAARU</t>
  </si>
  <si>
    <t xml:space="preserve">SPISPX</t>
  </si>
  <si>
    <t xml:space="preserve">DIASPX</t>
  </si>
  <si>
    <t xml:space="preserve">HILSPX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</si>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</sst>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9.18181818181818</v>
      </c>
      <c r="N5" s="48"/>
      <c r="O5" s="49" t="s">
        <v>15</v>
      </c>
      <c r="P5" s="50" t="n">
        <v>8.89473684210526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20</v>
      </c>
      <c r="C7" s="66" t="n">
        <v>80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0.00999999977648258</v>
      </c>
      <c r="C9" s="66" t="n">
        <v>2.09999990463257</v>
      </c>
      <c r="D9" s="82"/>
      <c r="E9" s="82"/>
      <c r="F9" s="83" t="n">
        <f aca="false">($B9*$B$7+$C9*$C$7)/100</f>
        <v>1.68199992366135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0.111999997869134</v>
      </c>
      <c r="C20" s="155" t="n">
        <f aca="false">SUM(C23:C82)</f>
        <v>2.13999901525676</v>
      </c>
      <c r="D20" s="156"/>
      <c r="E20" s="157" t="s">
        <v>52</v>
      </c>
      <c r="F20" s="158" t="n">
        <f aca="false">($B20*$B$7+$C20*$C$7)/100</f>
        <v>1.73439921177924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0.0223999995738268</v>
      </c>
      <c r="C21" s="166" t="n">
        <f aca="false">C20*C7/100</f>
        <v>1.71199921220541</v>
      </c>
      <c r="D21" s="167" t="s">
        <v>55</v>
      </c>
      <c r="E21" s="168"/>
      <c r="F21" s="169" t="n">
        <f aca="false">B21+C21</f>
        <v>1.73439921177924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0.00799999982118607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0.00799999982118607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FISFON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MYRSPI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0.00799999982118607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LEMMIN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0.0228570997714996</v>
      </c>
      <c r="C29" s="212" t="n">
        <v>0.591428995132446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0.477714616060257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0.00799999982118607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PHAARU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0.0120000001043081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0.0103999998420477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SPISPX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15</v>
      </c>
      <c r="B32" s="211" t="n">
        <v>0.0171428993344307</v>
      </c>
      <c r="C32" s="212" t="n">
        <v>1.43857002258301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1.15428459793329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OSCSPX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DIASPX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HILSPX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PAASPX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1.73439921177924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Sornin</v>
      </c>
      <c r="B84" s="175" t="str">
        <f aca="false">C3</f>
        <v>SORNIN À CHARLIEU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1.73439921177924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