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2150" sheetId="1" state="visible" r:id="rId3"/>
  </sheets>
  <definedNames>
    <definedName function="false" hidden="false" localSheetId="0" name="_xlnm.Print_Area" vbProcedure="false">'04022150'!$A$1:$Q$82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<sst xmlns="http://schemas.openxmlformats.org/spreadsheetml/2006/main" count="169" uniqueCount="104">
  <si>
    <t xml:space="preserve">Relevés floristiques aquatiques - IBMR</t>
  </si>
  <si>
    <t xml:space="preserve">AQUABIO</t>
  </si>
  <si>
    <t xml:space="preserve">Elsie MOUREU, Rémy MARCEL</t>
  </si>
  <si>
    <t xml:space="preserve">la Besbre</t>
  </si>
  <si>
    <t xml:space="preserve">BESBRE À CHABANNE (LA)</t>
  </si>
  <si>
    <t xml:space="preserve">04022150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</si>
  <si>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</si>
  <si>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</si>
  <si>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</si>
  <si>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</si>
  <si>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</si>
  <si>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</si>
  <si>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</si>
  <si>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</si>
  <si>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</si>
  <si>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</si>
  <si>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</si>
  <si>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</si>
  <si>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</si>
  <si>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</si>
  <si>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</si>
  <si>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</si>
  <si>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</si>
  <si>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</si>
  <si>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</si>
  <si>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</si>
  <si>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</si>
  <si>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</si>
  <si>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</si>
  <si>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</si>
  <si>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</si>
  <si>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</si>
  <si>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</si>
  <si>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</si>
  <si>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</si>
  <si>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</si>
  <si>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</si>
  <si>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</si>
  <si>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</si>
  <si>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</si>
  <si>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</si>
  <si>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</si>
  <si>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</si>
  <si>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</si>
  <si>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</si>
  <si>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</si>
  <si>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</si>
  <si>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</si>
  <si>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</si>
  <si>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</si>
  <si>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</si>
  <si>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</si>
  <si>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</si>
  <si>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</si>
  <si>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</si>
  <si>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</si>
  <si>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</si>
  <si>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</si>
  <si>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</si>
  <si>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</si>
  <si>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</si>
  <si>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</si>
  <si>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</si>
  <si>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</si>
  <si>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</si>
  <si>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</si>
  <si>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</si>
  <si>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</si>
  <si>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</si>
  <si>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</si>
  <si>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</si>
  <si>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</si>
  <si>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</si>
  <si>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</si>
  <si>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</si>
  <si>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</si>
  <si>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</si>
  <si>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VAUSPX</t>
  </si>
  <si>
    <t xml:space="preserve"> -</t>
  </si>
  <si>
    <t xml:space="preserve">AGRSTO</t>
  </si>
  <si>
    <t xml:space="preserve">MELSPX</t>
  </si>
  <si>
    <t xml:space="preserve">PHAARU</t>
  </si>
  <si>
    <t xml:space="preserve">HYAFLU</t>
  </si>
  <si>
    <t xml:space="preserve">CALHAM</t>
  </si>
  <si>
    <t xml:space="preserve">FISCRA</t>
  </si>
  <si>
    <t xml:space="preserve">RHYRIP</t>
  </si>
  <si>
    <t xml:space="preserve">PHOSPX</t>
  </si>
  <si>
    <t xml:space="preserve">GLYFLU</t>
  </si>
  <si>
    <t xml:space="preserve">CHIPOL</t>
  </si>
  <si>
    <t xml:space="preserve">RICCHA</t>
  </si>
  <si>
    <t xml:space="preserve">BATSPX</t>
  </si>
  <si>
    <t xml:space="preserve">SCAUND</t>
  </si>
  <si>
    <t xml:space="preserve">BRYPSE</t>
  </si>
  <si>
    <t xml:space="preserve">GALPAL</t>
  </si>
  <si>
    <t xml:space="preserve">MENARV</t>
  </si>
  <si>
    <t xml:space="preserve">RANREP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</si>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</sst>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42955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13.6976744186047</v>
      </c>
      <c r="N5" s="48"/>
      <c r="O5" s="49" t="s">
        <v>15</v>
      </c>
      <c r="P5" s="50" t="n">
        <v>13.0882352941176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56</v>
      </c>
      <c r="C7" s="66" t="n">
        <v>44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7.69999980926514</v>
      </c>
      <c r="C9" s="66" t="n">
        <v>5.09999990463257</v>
      </c>
      <c r="D9" s="82"/>
      <c r="E9" s="82"/>
      <c r="F9" s="83" t="n">
        <f aca="false">($B9*$B$7+$C9*$C$7)/100</f>
        <v>6.55599985122681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19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7.78999999165535</v>
      </c>
      <c r="C20" s="155" t="n">
        <f aca="false">SUM(C23:C82)</f>
        <v>5.19999998249114</v>
      </c>
      <c r="D20" s="156"/>
      <c r="E20" s="157" t="s">
        <v>52</v>
      </c>
      <c r="F20" s="158" t="n">
        <f aca="false">($B20*$B$7+$C20*$C$7)/100</f>
        <v>6.6503999876231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4.362399995327</v>
      </c>
      <c r="C21" s="166" t="n">
        <f aca="false">C20*C7/100</f>
        <v>2.2879999922961</v>
      </c>
      <c r="D21" s="167" t="s">
        <v>55</v>
      </c>
      <c r="E21" s="168"/>
      <c r="F21" s="169" t="n">
        <f aca="false">B21+C21</f>
        <v>6.6503999876231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0.00559999987483025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VAUSPX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0.699999988079071</v>
      </c>
      <c r="C24" s="212" t="n">
        <v>0.699999988079071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0.699999988079071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AGRSTO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78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MELSPX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81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0.00439999990165234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PHAARU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82</v>
      </c>
      <c r="B27" s="211" t="n">
        <v>0.310000002384186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0.178000001236796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HYAFLU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0.00999999977648258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0.00559999987483025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CALHAM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FISCRA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1.5</v>
      </c>
      <c r="C30" s="212" t="n">
        <v>0.509999990463257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1.06439999580383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RHYRIP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PHOSPX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0.200000002980232</v>
      </c>
      <c r="C32" s="212" t="n">
        <v>0.200000002980232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0.200000002980232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GLYFLU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2</v>
      </c>
      <c r="C33" s="212" t="n">
        <v>2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2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CHIPOL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0.00439999990165234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RICCHA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0.00999999977648258</v>
      </c>
      <c r="C35" s="212" t="n">
        <v>0.200000002980232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0.0936000011861324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BATSPX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15</v>
      </c>
      <c r="B36" s="211" t="n">
        <v>3</v>
      </c>
      <c r="C36" s="212" t="n">
        <v>1.5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2.34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FONSQU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91</v>
      </c>
      <c r="B37" s="211" t="n">
        <v>0.00999999977648258</v>
      </c>
      <c r="C37" s="212" t="n">
        <v>0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0.00559999987483025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SCAUND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92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0.00439999990165234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BRYPSE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93</v>
      </c>
      <c r="B39" s="211" t="n">
        <v>0.00999999977648258</v>
      </c>
      <c r="C39" s="212" t="n">
        <v>0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0.00559999987483025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GALPAL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94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0.00439999990165234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MENARV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95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0.00439999990165234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RANREP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6.6503999876231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Besbre</v>
      </c>
      <c r="B84" s="175" t="str">
        <f aca="false">C3</f>
        <v>BESBRE À CHABANNE (LA)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6.6503999876231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96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97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98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99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100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101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102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103</v>
      </c>
      <c r="S93" s="6"/>
      <c r="T93" s="207" t="str">
        <f aca="false">INDEX($A$23:$A$82,$T$92)</f>
        <v>VAUSPX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2024-06-19T17:13:24Z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