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771" activeTab="2"/>
  </bookViews>
  <sheets>
    <sheet name="Relevé surf. IBMR" sheetId="1" r:id="rId1"/>
    <sheet name="synthèse relevé IBMR" sheetId="2" r:id="rId2"/>
    <sheet name="IBMR_IRSTEA" sheetId="3" r:id="rId3"/>
  </sheets>
  <externalReferences>
    <externalReference r:id="rId6"/>
  </externalReferences>
  <definedNames>
    <definedName name="antoine">#REF!</definedName>
    <definedName name="colmatage">'[1]prelevDIAT'!$Q$27:$Q$29</definedName>
    <definedName name="coloration">'[1]prelevDIAT'!$K$27:$K$30</definedName>
    <definedName name="Evenement">'[1]prelevDIAT'!$Q$21:$Q$24</definedName>
    <definedName name="Excel_BuiltIn_Print_Area_1">#REF!</definedName>
    <definedName name="facies">'[1]prelevDIAT'!$K$21:$K$22</definedName>
    <definedName name="hydrologie">'[1]prelevDIAT'!$O$21:$O$24</definedName>
    <definedName name="limpidite">'[1]prelevDIAT'!$M$27:$M$30</definedName>
    <definedName name="maliste">#REF!</definedName>
    <definedName name="maliste3">#REF!</definedName>
    <definedName name="materiel">'[1]prelevDIAT'!$M$12:$M$13</definedName>
    <definedName name="ombrage">'[1]prelevDIAT'!$O$27:$O$30</definedName>
    <definedName name="périphyton">#REF!</definedName>
    <definedName name="preleveur">'[1]prelevDIAT'!$K$12:$K$16</definedName>
    <definedName name="question">'[1]prelevDIAT'!$O$12:$O$13</definedName>
    <definedName name="support">'[1]prelevDIAT'!$Q$12:$Q$15</definedName>
    <definedName name="vitesse">#REF!</definedName>
    <definedName name="vitesses">'[1]prelevDIAT'!$M$21:$M$24</definedName>
    <definedName name="_xlnm.Print_Area" localSheetId="2">'IBMR_IRSTEA'!$A$1:$E$92</definedName>
    <definedName name="_xlnm.Print_Area" localSheetId="1">'synthèse relevé IBMR'!$A$1:$F$60</definedName>
  </definedNames>
  <calcPr fullCalcOnLoad="1"/>
</workbook>
</file>

<file path=xl/sharedStrings.xml><?xml version="1.0" encoding="utf-8"?>
<sst xmlns="http://schemas.openxmlformats.org/spreadsheetml/2006/main" count="500" uniqueCount="199">
  <si>
    <t>Code station</t>
  </si>
  <si>
    <t>04026500</t>
  </si>
  <si>
    <t>ALLIER</t>
  </si>
  <si>
    <t>CHASSERADES</t>
  </si>
  <si>
    <t>Nom de la station</t>
  </si>
  <si>
    <t>Cours d'eau :</t>
  </si>
  <si>
    <t>Code Station :</t>
  </si>
  <si>
    <t>Rappel :</t>
  </si>
  <si>
    <t>1 m² = 20 surber</t>
  </si>
  <si>
    <t>Largeur (m) moy mouillée :</t>
  </si>
  <si>
    <t>surface/UR</t>
  </si>
  <si>
    <t>2 m² = 40 surber</t>
  </si>
  <si>
    <t>longueur (m) totale UR1 :</t>
  </si>
  <si>
    <t>Commune :</t>
  </si>
  <si>
    <t>5 m² = 100 surber</t>
  </si>
  <si>
    <t>longueur (m) totale UR2 :</t>
  </si>
  <si>
    <t>unité de comptage : 1 surber</t>
  </si>
  <si>
    <t>10 m² = 200 surber</t>
  </si>
  <si>
    <t>Date de prélèvement :</t>
  </si>
  <si>
    <t>X signifie = taxon déjà prélevé</t>
  </si>
  <si>
    <t>Taxon</t>
  </si>
  <si>
    <t>Observation</t>
  </si>
  <si>
    <t>Transect 1 (0 à 10 m)</t>
  </si>
  <si>
    <t>Transect 2 (10 à 20 m)</t>
  </si>
  <si>
    <t>Transect 3 (20 à 30 m)</t>
  </si>
  <si>
    <t>Transect 4 (30 à 40 m)</t>
  </si>
  <si>
    <t>Transect 5 (40 à 50 m)</t>
  </si>
  <si>
    <t>Transect 6 (50 à 60 m)</t>
  </si>
  <si>
    <t>Transect 7 (60 à 70 m)</t>
  </si>
  <si>
    <t>Transect 8 (70 à 80 m)</t>
  </si>
  <si>
    <t>Transect 9 (80 à 90 m)</t>
  </si>
  <si>
    <t>Transect 10 (90 à 100 m)</t>
  </si>
  <si>
    <t>somme des surber</t>
  </si>
  <si>
    <t>surface en m²</t>
  </si>
  <si>
    <t>estimation en %</t>
  </si>
  <si>
    <t>UR 1 (lot)</t>
  </si>
  <si>
    <t>UR 2 (Lent)</t>
  </si>
  <si>
    <t>UR1</t>
  </si>
  <si>
    <t>UR2</t>
  </si>
  <si>
    <t>Bryo1</t>
  </si>
  <si>
    <t>Bryo2</t>
  </si>
  <si>
    <t>Bryo3</t>
  </si>
  <si>
    <t>Bryo4</t>
  </si>
  <si>
    <t>Bryo5</t>
  </si>
  <si>
    <t>Bryo6</t>
  </si>
  <si>
    <t>Bryo7</t>
  </si>
  <si>
    <t>Bryo8</t>
  </si>
  <si>
    <t>Bryo9</t>
  </si>
  <si>
    <t>Bryo10</t>
  </si>
  <si>
    <t>Bryo11</t>
  </si>
  <si>
    <t>Bryo12</t>
  </si>
  <si>
    <t>Bryo13</t>
  </si>
  <si>
    <t>Bryo14</t>
  </si>
  <si>
    <t>Bryo15</t>
  </si>
  <si>
    <t>Total1 - Bryo</t>
  </si>
  <si>
    <t>Hépatique 1</t>
  </si>
  <si>
    <t>Hépatique 2</t>
  </si>
  <si>
    <t>Hépatique 3</t>
  </si>
  <si>
    <t>Hépatique 4</t>
  </si>
  <si>
    <t>Hépatique 5</t>
  </si>
  <si>
    <t>Total 2 - Hépatique</t>
  </si>
  <si>
    <t>Algue 1</t>
  </si>
  <si>
    <t>Algue 2</t>
  </si>
  <si>
    <t>Algue 3</t>
  </si>
  <si>
    <t>Algue 4</t>
  </si>
  <si>
    <t>Algue 5</t>
  </si>
  <si>
    <t>Algue 6</t>
  </si>
  <si>
    <t>Algue 7</t>
  </si>
  <si>
    <t>Algue 8</t>
  </si>
  <si>
    <t>Algue 9</t>
  </si>
  <si>
    <t>Algue 10</t>
  </si>
  <si>
    <t>Algue 11</t>
  </si>
  <si>
    <t>Algue 12</t>
  </si>
  <si>
    <t>Algue 13</t>
  </si>
  <si>
    <t>Algue 14</t>
  </si>
  <si>
    <t>Algue 15</t>
  </si>
  <si>
    <t>Total 3 - Algues</t>
  </si>
  <si>
    <t>Phanero 1</t>
  </si>
  <si>
    <t>Phanero 2</t>
  </si>
  <si>
    <t>Phanero 3</t>
  </si>
  <si>
    <t>Phanero 4</t>
  </si>
  <si>
    <t>Phanero 5</t>
  </si>
  <si>
    <t>Phanero 6</t>
  </si>
  <si>
    <t>Phanero 7</t>
  </si>
  <si>
    <t>Phanero 8</t>
  </si>
  <si>
    <t>Phanero 9</t>
  </si>
  <si>
    <t>Phanero 10</t>
  </si>
  <si>
    <t>Total4 - Phanérog.</t>
  </si>
  <si>
    <t>Synthèse :</t>
  </si>
  <si>
    <t>X signifie = taxon prélevé</t>
  </si>
  <si>
    <t>Total (T1+T2+T3+T4)</t>
  </si>
  <si>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</si>
  <si>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</si>
  <si>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</si>
  <si>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</si>
  <si>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</si>
  <si>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DREAL LR</t>
  </si>
  <si>
    <t>Opérateur</t>
  </si>
  <si>
    <t>Nom du cours d'eau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</si>
  <si>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</si>
  <si>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</si>
  <si>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</si>
  <si>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</si>
  <si>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</si>
  <si>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</si>
  <si>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</si>
  <si>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</si>
  <si>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</si>
  <si>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</si>
  <si>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</si>
  <si>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</si>
  <si>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SOLEIL</t>
  </si>
  <si>
    <t>Turbidité</t>
  </si>
  <si>
    <t>NULLE OU FAIBLE</t>
  </si>
  <si>
    <t>Fond visible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</si>
  <si>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</si>
  <si>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</si>
  <si>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</si>
  <si>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</si>
  <si>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</si>
  <si>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</si>
  <si>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</si>
  <si>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</si>
  <si>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</si>
  <si>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</si>
  <si>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t xml:space="preserve">UNITE DE RELEVE 1 
</t>
    </r>
    <r>
      <rPr>
        <sz val="10"/>
        <rFont val="Arial"/>
        <family val="2"/>
      </rPr>
      <t>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</si>
  <si>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</si>
  <si>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</si>
  <si>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</si>
  <si>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</si>
  <si>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</si>
  <si>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</si>
  <si>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</si>
  <si>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</si>
  <si>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</si>
  <si>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</si>
  <si>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</si>
  <si>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</si>
  <si>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</si>
  <si>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</si>
  <si>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</si>
  <si>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</si>
  <si>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</si>
  <si>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</si>
  <si>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</si>
  <si>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</si>
  <si>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</si>
  <si>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</si>
  <si>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</si>
  <si>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</si>
  <si>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</si>
  <si>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</si>
  <si>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</si>
  <si>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</si>
  <si>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</si>
  <si>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</si>
  <si>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</si>
  <si>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</si>
  <si>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</si>
  <si>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</si>
  <si>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</si>
  <si>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</si>
  <si>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</si>
  <si>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</si>
  <si>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</si>
  <si>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</si>
  <si>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</si>
  <si>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</si>
  <si>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</si>
  <si>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</si>
  <si>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</si>
  <si>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</si>
  <si>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</si>
  <si>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</si>
  <si>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</si>
  <si>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</si>
  <si>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Scapania</t>
  </si>
  <si>
    <t>Rhynchostegium</t>
  </si>
  <si>
    <t>joncus</t>
  </si>
  <si>
    <t>Caltha</t>
  </si>
  <si>
    <t>Bryum</t>
  </si>
  <si>
    <t>Lemanea</t>
  </si>
  <si>
    <t>Hydrurus</t>
  </si>
  <si>
    <t>Diatoma</t>
  </si>
  <si>
    <t>Cyano</t>
  </si>
  <si>
    <t>glycérie</t>
  </si>
  <si>
    <t>Agrostis</t>
  </si>
  <si>
    <t>Nostoc</t>
  </si>
  <si>
    <t>Algue verte</t>
  </si>
  <si>
    <t>Brachythecium</t>
  </si>
  <si>
    <t>Scapania rouge</t>
  </si>
  <si>
    <t>Audouinella</t>
  </si>
  <si>
    <t>Renonculus repens</t>
  </si>
  <si>
    <t>peu abondant</t>
  </si>
  <si>
    <t>abondant</t>
  </si>
  <si>
    <t>assechement en amont de la station. Beaucoup moins de Périphyton que l'année précédente</t>
  </si>
  <si>
    <t>LETET BAFFIE</t>
  </si>
  <si>
    <t>BASSES EAUX</t>
  </si>
  <si>
    <t/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</si>
</sst>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.000"/>
    <numFmt numFmtId="168" formatCode="\0#"/>
    <numFmt numFmtId="169" formatCode="\O\U\I"/>
  </numFmts>
  <fonts count="32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0"/>
      <color indexed="12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0" fillId="21" borderId="3" applyNumberFormat="0" applyFont="0" applyAlignment="0" applyProtection="0"/>
    <xf numFmtId="0" fontId="22" fillId="7" borderId="1" applyNumberFormat="0" applyAlignment="0" applyProtection="0"/>
    <xf numFmtId="0" fontId="20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1" fillId="22" borderId="0" applyNumberFormat="0" applyBorder="0" applyAlignment="0" applyProtection="0"/>
    <xf numFmtId="9" fontId="0" fillId="0" borderId="0" applyFill="0" applyBorder="0" applyAlignment="0" applyProtection="0"/>
    <xf numFmtId="0" fontId="19" fillId="4" borderId="0" applyNumberFormat="0" applyBorder="0" applyAlignment="0" applyProtection="0"/>
    <xf numFmtId="0" fontId="23" fillId="20" borderId="4" applyNumberFormat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6" fillId="23" borderId="9" applyNumberFormat="0" applyAlignment="0" applyProtection="0"/>
  </cellStyleXfs>
  <cellXfs count="1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49" fontId="0" fillId="0" borderId="14" xfId="0" applyNumberFormat="1" applyFill="1" applyBorder="1" applyAlignment="1">
      <alignment/>
    </xf>
    <xf numFmtId="49" fontId="0" fillId="24" borderId="14" xfId="0" applyNumberFormat="1" applyFill="1" applyBorder="1" applyAlignment="1">
      <alignment/>
    </xf>
    <xf numFmtId="0" fontId="0" fillId="24" borderId="15" xfId="0" applyFill="1" applyBorder="1" applyAlignment="1">
      <alignment/>
    </xf>
    <xf numFmtId="0" fontId="4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24" borderId="15" xfId="0" applyFill="1" applyBorder="1" applyAlignment="1" applyProtection="1">
      <alignment/>
      <protection locked="0"/>
    </xf>
    <xf numFmtId="0" fontId="0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7" xfId="0" applyFill="1" applyBorder="1" applyAlignment="1">
      <alignment/>
    </xf>
    <xf numFmtId="0" fontId="0" fillId="0" borderId="16" xfId="0" applyFont="1" applyBorder="1" applyAlignment="1">
      <alignment/>
    </xf>
    <xf numFmtId="0" fontId="0" fillId="24" borderId="17" xfId="0" applyFill="1" applyBorder="1" applyAlignment="1" applyProtection="1">
      <alignment/>
      <protection locked="0"/>
    </xf>
    <xf numFmtId="0" fontId="0" fillId="0" borderId="18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9" xfId="0" applyFill="1" applyBorder="1" applyAlignment="1">
      <alignment/>
    </xf>
    <xf numFmtId="0" fontId="0" fillId="0" borderId="18" xfId="0" applyFont="1" applyBorder="1" applyAlignment="1">
      <alignment/>
    </xf>
    <xf numFmtId="0" fontId="0" fillId="24" borderId="19" xfId="0" applyFill="1" applyBorder="1" applyAlignment="1" applyProtection="1">
      <alignment/>
      <protection locked="0"/>
    </xf>
    <xf numFmtId="14" fontId="0" fillId="0" borderId="0" xfId="0" applyNumberForma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5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25" borderId="12" xfId="0" applyFill="1" applyBorder="1" applyAlignment="1" applyProtection="1">
      <alignment/>
      <protection locked="0"/>
    </xf>
    <xf numFmtId="0" fontId="0" fillId="24" borderId="12" xfId="0" applyFill="1" applyBorder="1" applyAlignment="1">
      <alignment/>
    </xf>
    <xf numFmtId="0" fontId="2" fillId="24" borderId="12" xfId="0" applyFont="1" applyFill="1" applyBorder="1" applyAlignment="1">
      <alignment horizontal="center"/>
    </xf>
    <xf numFmtId="0" fontId="0" fillId="24" borderId="12" xfId="0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12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10" xfId="0" applyFont="1" applyBorder="1" applyAlignment="1">
      <alignment horizontal="center"/>
    </xf>
    <xf numFmtId="167" fontId="0" fillId="0" borderId="12" xfId="0" applyNumberFormat="1" applyBorder="1" applyAlignment="1">
      <alignment/>
    </xf>
    <xf numFmtId="0" fontId="0" fillId="24" borderId="12" xfId="0" applyFill="1" applyBorder="1" applyAlignment="1">
      <alignment horizontal="center"/>
    </xf>
    <xf numFmtId="0" fontId="6" fillId="0" borderId="12" xfId="0" applyFont="1" applyBorder="1" applyAlignment="1">
      <alignment/>
    </xf>
    <xf numFmtId="167" fontId="6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167" fontId="9" fillId="0" borderId="12" xfId="0" applyNumberFormat="1" applyFont="1" applyBorder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0" fillId="0" borderId="23" xfId="0" applyFont="1" applyFill="1" applyBorder="1" applyAlignment="1" applyProtection="1">
      <alignment horizontal="center" vertical="center"/>
      <protection/>
    </xf>
    <xf numFmtId="0" fontId="10" fillId="0" borderId="24" xfId="0" applyFont="1" applyFill="1" applyBorder="1" applyAlignment="1" applyProtection="1">
      <alignment horizontal="center" vertical="center"/>
      <protection/>
    </xf>
    <xf numFmtId="0" fontId="10" fillId="0" borderId="2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1" fillId="26" borderId="26" xfId="0" applyFont="1" applyFill="1" applyBorder="1" applyAlignment="1" applyProtection="1">
      <alignment vertical="center"/>
      <protection/>
    </xf>
    <xf numFmtId="0" fontId="11" fillId="26" borderId="27" xfId="0" applyFont="1" applyFill="1" applyBorder="1" applyAlignment="1" applyProtection="1">
      <alignment vertical="center"/>
      <protection/>
    </xf>
    <xf numFmtId="0" fontId="13" fillId="26" borderId="27" xfId="0" applyFont="1" applyFill="1" applyBorder="1" applyAlignment="1" applyProtection="1">
      <alignment vertical="center"/>
      <protection/>
    </xf>
    <xf numFmtId="0" fontId="13" fillId="26" borderId="28" xfId="0" applyFont="1" applyFill="1" applyBorder="1" applyAlignment="1" applyProtection="1">
      <alignment vertical="center"/>
      <protection/>
    </xf>
    <xf numFmtId="0" fontId="10" fillId="0" borderId="29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3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" fillId="0" borderId="24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25" borderId="31" xfId="0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0" fillId="25" borderId="31" xfId="0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 horizontal="center" vertical="center"/>
      <protection locked="0"/>
    </xf>
    <xf numFmtId="0" fontId="0" fillId="25" borderId="31" xfId="0" applyFont="1" applyFill="1" applyBorder="1" applyAlignment="1" applyProtection="1">
      <alignment horizontal="center" vertical="center" wrapText="1"/>
      <protection/>
    </xf>
    <xf numFmtId="0" fontId="0" fillId="25" borderId="12" xfId="0" applyFont="1" applyFill="1" applyBorder="1" applyAlignment="1" applyProtection="1">
      <alignment horizontal="center" vertical="center"/>
      <protection/>
    </xf>
    <xf numFmtId="2" fontId="0" fillId="27" borderId="12" xfId="0" applyNumberFormat="1" applyFont="1" applyFill="1" applyBorder="1" applyAlignment="1" applyProtection="1">
      <alignment horizontal="center" vertical="center"/>
      <protection locked="0"/>
    </xf>
    <xf numFmtId="2" fontId="0" fillId="24" borderId="12" xfId="0" applyNumberFormat="1" applyFont="1" applyFill="1" applyBorder="1" applyAlignment="1" applyProtection="1">
      <alignment horizontal="center" vertical="center"/>
      <protection locked="0"/>
    </xf>
    <xf numFmtId="164" fontId="0" fillId="24" borderId="12" xfId="0" applyNumberFormat="1" applyFont="1" applyFill="1" applyBorder="1" applyAlignment="1" applyProtection="1">
      <alignment horizontal="center" vertical="center"/>
      <protection locked="0"/>
    </xf>
    <xf numFmtId="0" fontId="7" fillId="28" borderId="24" xfId="0" applyFont="1" applyFill="1" applyBorder="1" applyAlignment="1" applyProtection="1">
      <alignment horizontal="center" vertical="center" wrapText="1"/>
      <protection/>
    </xf>
    <xf numFmtId="0" fontId="7" fillId="28" borderId="25" xfId="0" applyFont="1" applyFill="1" applyBorder="1" applyAlignment="1" applyProtection="1">
      <alignment horizontal="center" vertical="center" wrapText="1"/>
      <protection/>
    </xf>
    <xf numFmtId="0" fontId="7" fillId="28" borderId="34" xfId="0" applyFont="1" applyFill="1" applyBorder="1" applyAlignment="1" applyProtection="1">
      <alignment vertical="center"/>
      <protection/>
    </xf>
    <xf numFmtId="0" fontId="7" fillId="28" borderId="32" xfId="0" applyFont="1" applyFill="1" applyBorder="1" applyAlignment="1" applyProtection="1">
      <alignment vertical="center"/>
      <protection/>
    </xf>
    <xf numFmtId="0" fontId="7" fillId="28" borderId="32" xfId="0" applyFont="1" applyFill="1" applyBorder="1" applyAlignment="1" applyProtection="1">
      <alignment horizontal="center" vertical="center"/>
      <protection/>
    </xf>
    <xf numFmtId="0" fontId="7" fillId="28" borderId="33" xfId="0" applyFont="1" applyFill="1" applyBorder="1" applyAlignment="1" applyProtection="1">
      <alignment horizontal="center" vertical="center"/>
      <protection/>
    </xf>
    <xf numFmtId="0" fontId="0" fillId="25" borderId="35" xfId="0" applyFont="1" applyFill="1" applyBorder="1" applyAlignment="1" applyProtection="1">
      <alignment horizontal="center" vertical="center" wrapText="1"/>
      <protection/>
    </xf>
    <xf numFmtId="0" fontId="0" fillId="25" borderId="36" xfId="0" applyFont="1" applyFill="1" applyBorder="1" applyAlignment="1" applyProtection="1">
      <alignment horizontal="center" vertical="center" wrapText="1"/>
      <protection/>
    </xf>
    <xf numFmtId="0" fontId="0" fillId="25" borderId="37" xfId="0" applyFont="1" applyFill="1" applyBorder="1" applyAlignment="1" applyProtection="1">
      <alignment horizontal="center" vertical="center" wrapText="1"/>
      <protection/>
    </xf>
    <xf numFmtId="0" fontId="0" fillId="24" borderId="38" xfId="0" applyFont="1" applyFill="1" applyBorder="1" applyAlignment="1" applyProtection="1">
      <alignment horizontal="center" vertical="center"/>
      <protection locked="0"/>
    </xf>
    <xf numFmtId="0" fontId="0" fillId="25" borderId="12" xfId="0" applyFont="1" applyFill="1" applyBorder="1" applyAlignment="1" applyProtection="1">
      <alignment horizontal="center" vertical="center" wrapText="1"/>
      <protection/>
    </xf>
    <xf numFmtId="164" fontId="0" fillId="24" borderId="38" xfId="0" applyNumberFormat="1" applyFont="1" applyFill="1" applyBorder="1" applyAlignment="1" applyProtection="1">
      <alignment horizontal="center" vertical="center"/>
      <protection locked="0"/>
    </xf>
    <xf numFmtId="0" fontId="0" fillId="25" borderId="39" xfId="0" applyFont="1" applyFill="1" applyBorder="1" applyAlignment="1" applyProtection="1">
      <alignment horizontal="center" vertical="center"/>
      <protection/>
    </xf>
    <xf numFmtId="0" fontId="0" fillId="25" borderId="22" xfId="0" applyFont="1" applyFill="1" applyBorder="1" applyAlignment="1" applyProtection="1">
      <alignment horizontal="center" vertical="center"/>
      <protection/>
    </xf>
    <xf numFmtId="0" fontId="0" fillId="25" borderId="36" xfId="0" applyFont="1" applyFill="1" applyBorder="1" applyAlignment="1" applyProtection="1">
      <alignment horizontal="center" vertical="center"/>
      <protection/>
    </xf>
    <xf numFmtId="0" fontId="0" fillId="24" borderId="37" xfId="0" applyFont="1" applyFill="1" applyBorder="1" applyAlignment="1" applyProtection="1">
      <alignment horizontal="center" vertical="center"/>
      <protection locked="0"/>
    </xf>
    <xf numFmtId="0" fontId="0" fillId="25" borderId="3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0" fillId="0" borderId="32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vertical="center"/>
      <protection/>
    </xf>
    <xf numFmtId="0" fontId="10" fillId="0" borderId="33" xfId="0" applyFont="1" applyFill="1" applyBorder="1" applyAlignment="1" applyProtection="1">
      <alignment horizontal="center" vertical="center"/>
      <protection/>
    </xf>
    <xf numFmtId="169" fontId="0" fillId="24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2" fillId="25" borderId="12" xfId="0" applyFont="1" applyFill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14" fontId="0" fillId="24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40" xfId="0" applyFont="1" applyFill="1" applyBorder="1" applyAlignment="1" applyProtection="1">
      <alignment horizontal="center" vertical="center"/>
      <protection/>
    </xf>
    <xf numFmtId="0" fontId="11" fillId="26" borderId="26" xfId="0" applyFont="1" applyFill="1" applyBorder="1" applyAlignment="1" applyProtection="1">
      <alignment horizontal="center" vertical="center"/>
      <protection/>
    </xf>
    <xf numFmtId="0" fontId="12" fillId="26" borderId="28" xfId="0" applyFont="1" applyFill="1" applyBorder="1" applyAlignment="1" applyProtection="1">
      <alignment horizontal="right" vertical="center"/>
      <protection/>
    </xf>
    <xf numFmtId="0" fontId="11" fillId="0" borderId="41" xfId="0" applyFont="1" applyFill="1" applyBorder="1" applyAlignment="1" applyProtection="1">
      <alignment horizontal="center" vertical="center"/>
      <protection/>
    </xf>
    <xf numFmtId="0" fontId="3" fillId="29" borderId="41" xfId="0" applyFont="1" applyFill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49" fontId="2" fillId="24" borderId="12" xfId="0" applyNumberFormat="1" applyFont="1" applyFill="1" applyBorder="1" applyAlignment="1" applyProtection="1">
      <alignment horizontal="left" vertical="center"/>
      <protection locked="0"/>
    </xf>
    <xf numFmtId="168" fontId="0" fillId="24" borderId="12" xfId="0" applyNumberFormat="1" applyFont="1" applyFill="1" applyBorder="1" applyAlignment="1" applyProtection="1">
      <alignment horizontal="left" vertical="center"/>
      <protection locked="0"/>
    </xf>
    <xf numFmtId="0" fontId="0" fillId="24" borderId="12" xfId="0" applyFont="1" applyFill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2" fontId="0" fillId="0" borderId="45" xfId="0" applyNumberFormat="1" applyFont="1" applyFill="1" applyBorder="1" applyAlignment="1" applyProtection="1">
      <alignment horizontal="center" vertical="center"/>
      <protection locked="0"/>
    </xf>
    <xf numFmtId="0" fontId="0" fillId="25" borderId="31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2" fillId="29" borderId="31" xfId="0" applyFont="1" applyFill="1" applyBorder="1" applyAlignment="1" applyProtection="1">
      <alignment horizontal="center" vertical="center"/>
      <protection/>
    </xf>
    <xf numFmtId="0" fontId="2" fillId="29" borderId="38" xfId="0" applyFont="1" applyFill="1" applyBorder="1" applyAlignment="1" applyProtection="1">
      <alignment horizontal="center" vertical="center"/>
      <protection/>
    </xf>
    <xf numFmtId="0" fontId="7" fillId="28" borderId="23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28" borderId="12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3" fillId="29" borderId="47" xfId="0" applyFont="1" applyFill="1" applyBorder="1" applyAlignment="1" applyProtection="1">
      <alignment horizontal="center" vertical="center"/>
      <protection/>
    </xf>
    <xf numFmtId="49" fontId="0" fillId="24" borderId="12" xfId="0" applyNumberFormat="1" applyFill="1" applyBorder="1" applyAlignment="1" applyProtection="1">
      <alignment horizontal="center" vertical="center" wrapText="1" readingOrder="1"/>
      <protection locked="0"/>
    </xf>
    <xf numFmtId="49" fontId="0" fillId="24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d&#232;le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  <sheetDataSet>
      <sheetData sheetId="5">
        <row r="12">
          <cell r="K12" t="str">
            <v>AG</v>
          </cell>
          <cell r="M12" t="str">
            <v>Brosse</v>
          </cell>
          <cell r="O12" t="str">
            <v>oui</v>
          </cell>
          <cell r="Q12" t="str">
            <v>Blocs (&gt;256 mm)</v>
          </cell>
        </row>
        <row r="13">
          <cell r="K13" t="str">
            <v>CR</v>
          </cell>
          <cell r="M13" t="str">
            <v>Racloir</v>
          </cell>
          <cell r="O13" t="str">
            <v>non</v>
          </cell>
          <cell r="Q13" t="str">
            <v>pierres (64-256 mm)</v>
          </cell>
        </row>
        <row r="14">
          <cell r="K14" t="str">
            <v>LB</v>
          </cell>
          <cell r="Q14" t="str">
            <v>cailloux (16-24 mm)</v>
          </cell>
        </row>
        <row r="15">
          <cell r="K15" t="str">
            <v>PB</v>
          </cell>
          <cell r="Q15" t="str">
            <v>végétaux</v>
          </cell>
        </row>
        <row r="16">
          <cell r="K16" t="str">
            <v>YL</v>
          </cell>
        </row>
        <row r="21">
          <cell r="K21" t="str">
            <v>lotique</v>
          </cell>
          <cell r="M21" t="str">
            <v>&lt;5 (N1)</v>
          </cell>
          <cell r="O21" t="str">
            <v>Pas d'eau</v>
          </cell>
          <cell r="Q21" t="str">
            <v>Débit Stable</v>
          </cell>
        </row>
        <row r="22">
          <cell r="K22" t="str">
            <v>lentique</v>
          </cell>
          <cell r="M22" t="str">
            <v>5-25 (N3)</v>
          </cell>
          <cell r="O22" t="str">
            <v>Basses eaux</v>
          </cell>
          <cell r="Q22" t="str">
            <v>Evènem. Hydro. Modéré</v>
          </cell>
        </row>
        <row r="23">
          <cell r="M23" t="str">
            <v>25-75 (N5)</v>
          </cell>
          <cell r="O23" t="str">
            <v>Moyennes eaux</v>
          </cell>
          <cell r="Q23" t="str">
            <v>Evènem. Hydro. important</v>
          </cell>
        </row>
        <row r="24">
          <cell r="M24" t="str">
            <v>&gt;75 (N6)</v>
          </cell>
          <cell r="O24" t="str">
            <v>Hautes eaux</v>
          </cell>
          <cell r="Q24" t="str">
            <v>Evènem. Hydro. Exeptionnel</v>
          </cell>
        </row>
        <row r="27">
          <cell r="K27" t="str">
            <v>incolore</v>
          </cell>
          <cell r="M27" t="str">
            <v>nulle</v>
          </cell>
          <cell r="O27" t="str">
            <v>dégagé (&lt;10% d'ombrage)</v>
          </cell>
          <cell r="Q27" t="str">
            <v>nul</v>
          </cell>
        </row>
        <row r="28">
          <cell r="K28" t="str">
            <v>légèrement colorée</v>
          </cell>
          <cell r="M28" t="str">
            <v>faible</v>
          </cell>
          <cell r="O28" t="str">
            <v>assez dégagé (10-50% d'ombrage)</v>
          </cell>
          <cell r="Q28" t="str">
            <v>faible</v>
          </cell>
        </row>
        <row r="29">
          <cell r="K29" t="str">
            <v>très colorée</v>
          </cell>
          <cell r="M29" t="str">
            <v>moyenne</v>
          </cell>
          <cell r="O29" t="str">
            <v>assez couverte (50-90% d'ombrage)</v>
          </cell>
          <cell r="Q29" t="str">
            <v>fort</v>
          </cell>
        </row>
        <row r="30">
          <cell r="K30" t="str">
            <v>inconnue</v>
          </cell>
          <cell r="M30" t="str">
            <v>forte</v>
          </cell>
          <cell r="O30" t="str">
            <v>couverte (&gt;90% d'ombrage)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8"/>
  <dimension ref="A1:AF115"/>
  <sheetViews>
    <sheetView zoomScale="90" zoomScaleNormal="9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11.421875" defaultRowHeight="12.75"/>
  <cols>
    <col min="1" max="2" width="10.421875" style="0" customWidth="1"/>
    <col min="3" max="3" width="14.7109375" style="0" customWidth="1"/>
    <col min="4" max="23" width="10.7109375" style="0" customWidth="1"/>
    <col min="25" max="25" width="16.421875" style="0" customWidth="1"/>
    <col min="26" max="26" width="16.57421875" style="0" customWidth="1"/>
    <col min="28" max="28" width="13.140625" style="0" customWidth="1"/>
    <col min="29" max="29" width="14.421875" style="0" customWidth="1"/>
    <col min="30" max="31" width="15.7109375" style="0" customWidth="1"/>
    <col min="32" max="32" width="16.421875" style="0" customWidth="1"/>
  </cols>
  <sheetData>
    <row r="1" spans="1:13" ht="12.75">
      <c r="A1" s="6" t="s">
        <v>6</v>
      </c>
      <c r="B1" s="7"/>
      <c r="C1" s="8"/>
      <c r="D1" s="9" t="s">
        <v>1</v>
      </c>
      <c r="E1" s="10"/>
      <c r="F1" s="11" t="s">
        <v>7</v>
      </c>
      <c r="G1" t="s">
        <v>8</v>
      </c>
      <c r="J1" s="12" t="s">
        <v>9</v>
      </c>
      <c r="K1" s="13"/>
      <c r="L1" s="14">
        <v>3.3</v>
      </c>
      <c r="M1" t="s">
        <v>10</v>
      </c>
    </row>
    <row r="2" spans="1:13" ht="12.75">
      <c r="A2" s="15" t="s">
        <v>5</v>
      </c>
      <c r="B2" s="16"/>
      <c r="C2" s="16"/>
      <c r="D2" s="17" t="s">
        <v>2</v>
      </c>
      <c r="E2" s="18"/>
      <c r="G2" t="s">
        <v>11</v>
      </c>
      <c r="J2" s="19" t="s">
        <v>12</v>
      </c>
      <c r="K2" s="1"/>
      <c r="L2" s="20">
        <v>76</v>
      </c>
      <c r="M2" s="5">
        <v>250.8</v>
      </c>
    </row>
    <row r="3" spans="1:13" ht="12.75">
      <c r="A3" s="21" t="s">
        <v>13</v>
      </c>
      <c r="B3" s="22"/>
      <c r="C3" s="22"/>
      <c r="D3" s="23" t="s">
        <v>3</v>
      </c>
      <c r="E3" s="24"/>
      <c r="G3" t="s">
        <v>14</v>
      </c>
      <c r="J3" s="25" t="s">
        <v>15</v>
      </c>
      <c r="K3" s="3"/>
      <c r="L3" s="26">
        <v>24</v>
      </c>
      <c r="M3" s="5">
        <v>79.2</v>
      </c>
    </row>
    <row r="4" spans="1:12" ht="12.75">
      <c r="A4" t="s">
        <v>16</v>
      </c>
      <c r="G4" t="s">
        <v>17</v>
      </c>
      <c r="J4" s="15" t="s">
        <v>18</v>
      </c>
      <c r="L4" s="27">
        <v>42584</v>
      </c>
    </row>
    <row r="5" ht="12.75" customHeight="1">
      <c r="B5" s="112" t="s">
        <v>19</v>
      </c>
    </row>
    <row r="6" spans="1:32" s="30" customFormat="1" ht="12.75" customHeight="1">
      <c r="A6" s="28" t="s">
        <v>20</v>
      </c>
      <c r="B6" s="112"/>
      <c r="C6" s="29" t="s">
        <v>21</v>
      </c>
      <c r="D6" s="113" t="s">
        <v>22</v>
      </c>
      <c r="E6" s="113"/>
      <c r="F6" s="109" t="s">
        <v>23</v>
      </c>
      <c r="G6" s="109"/>
      <c r="H6" s="113" t="s">
        <v>24</v>
      </c>
      <c r="I6" s="113"/>
      <c r="J6" s="109" t="s">
        <v>25</v>
      </c>
      <c r="K6" s="109"/>
      <c r="L6" s="113" t="s">
        <v>26</v>
      </c>
      <c r="M6" s="113"/>
      <c r="N6" s="109" t="s">
        <v>27</v>
      </c>
      <c r="O6" s="109"/>
      <c r="P6" s="113" t="s">
        <v>28</v>
      </c>
      <c r="Q6" s="113"/>
      <c r="R6" s="109" t="s">
        <v>29</v>
      </c>
      <c r="S6" s="109"/>
      <c r="T6" s="113" t="s">
        <v>30</v>
      </c>
      <c r="U6" s="113"/>
      <c r="V6" s="109" t="s">
        <v>31</v>
      </c>
      <c r="W6" s="109"/>
      <c r="Y6" s="31" t="s">
        <v>32</v>
      </c>
      <c r="Z6" s="31" t="s">
        <v>32</v>
      </c>
      <c r="AB6" s="30" t="s">
        <v>33</v>
      </c>
      <c r="AC6" s="30" t="s">
        <v>33</v>
      </c>
      <c r="AE6" s="30" t="s">
        <v>34</v>
      </c>
      <c r="AF6" s="30" t="s">
        <v>34</v>
      </c>
    </row>
    <row r="7" spans="1:32" s="31" customFormat="1" ht="12.75">
      <c r="A7" s="32"/>
      <c r="B7" s="112"/>
      <c r="C7" s="33"/>
      <c r="D7" s="34" t="s">
        <v>35</v>
      </c>
      <c r="E7" s="34" t="s">
        <v>36</v>
      </c>
      <c r="F7" s="35" t="s">
        <v>35</v>
      </c>
      <c r="G7" s="35" t="s">
        <v>36</v>
      </c>
      <c r="H7" s="34" t="s">
        <v>35</v>
      </c>
      <c r="I7" s="34" t="s">
        <v>36</v>
      </c>
      <c r="J7" s="35" t="s">
        <v>35</v>
      </c>
      <c r="K7" s="35" t="s">
        <v>36</v>
      </c>
      <c r="L7" s="34" t="s">
        <v>35</v>
      </c>
      <c r="M7" s="34" t="s">
        <v>36</v>
      </c>
      <c r="N7" s="35" t="s">
        <v>35</v>
      </c>
      <c r="O7" s="35" t="s">
        <v>36</v>
      </c>
      <c r="P7" s="34" t="s">
        <v>35</v>
      </c>
      <c r="Q7" s="34" t="s">
        <v>36</v>
      </c>
      <c r="R7" s="35" t="s">
        <v>35</v>
      </c>
      <c r="S7" s="35" t="s">
        <v>36</v>
      </c>
      <c r="T7" s="34" t="s">
        <v>35</v>
      </c>
      <c r="U7" s="34" t="s">
        <v>36</v>
      </c>
      <c r="V7" s="36" t="s">
        <v>35</v>
      </c>
      <c r="W7" s="36" t="s">
        <v>36</v>
      </c>
      <c r="Y7" s="31" t="s">
        <v>37</v>
      </c>
      <c r="Z7" s="31" t="s">
        <v>38</v>
      </c>
      <c r="AB7" s="31" t="s">
        <v>37</v>
      </c>
      <c r="AC7" s="31" t="s">
        <v>38</v>
      </c>
      <c r="AE7" s="31" t="s">
        <v>37</v>
      </c>
      <c r="AF7" s="31" t="s">
        <v>38</v>
      </c>
    </row>
    <row r="8" spans="1:32" ht="12.75">
      <c r="A8" s="37" t="s">
        <v>39</v>
      </c>
      <c r="B8" s="4" t="s">
        <v>106</v>
      </c>
      <c r="C8" s="38" t="s">
        <v>176</v>
      </c>
      <c r="D8" s="39">
        <v>2</v>
      </c>
      <c r="E8" s="39"/>
      <c r="F8" s="38">
        <v>2</v>
      </c>
      <c r="G8" s="38"/>
      <c r="H8" s="39">
        <v>4</v>
      </c>
      <c r="I8" s="39">
        <v>1</v>
      </c>
      <c r="J8" s="38">
        <v>5</v>
      </c>
      <c r="K8" s="38"/>
      <c r="L8" s="39">
        <v>2</v>
      </c>
      <c r="M8" s="39"/>
      <c r="N8" s="38"/>
      <c r="O8" s="38"/>
      <c r="P8" s="39">
        <v>1</v>
      </c>
      <c r="Q8" s="39"/>
      <c r="R8" s="38"/>
      <c r="S8" s="38">
        <v>0.2</v>
      </c>
      <c r="T8" s="39">
        <v>1</v>
      </c>
      <c r="U8" s="39"/>
      <c r="V8" s="38">
        <v>0.5</v>
      </c>
      <c r="W8" s="38"/>
      <c r="Y8" s="5">
        <f aca="true" t="shared" si="0" ref="Y8:Y22">SUM(D8,F8,H8,J8,L8,N8,P8,R8,T8,V8)</f>
        <v>17.5</v>
      </c>
      <c r="Z8" s="5">
        <f aca="true" t="shared" si="1" ref="Z8:Z22">SUM(E8,G8,I8,K8,M8,O8,Q8,S8,U8,W8)</f>
        <v>1.2</v>
      </c>
      <c r="AB8" s="5">
        <f aca="true" t="shared" si="2" ref="AB8:AB22">Y8*0.05</f>
        <v>0.875</v>
      </c>
      <c r="AC8" s="5">
        <f aca="true" t="shared" si="3" ref="AC8:AC22">Z8*0.05</f>
        <v>0.06</v>
      </c>
      <c r="AE8">
        <f>IF(AB8=0,"",(AB8/M$2)*100)</f>
        <v>0.3488835725677831</v>
      </c>
      <c r="AF8">
        <f>IF(AC8=0,"",(AC8/M$3)*100)</f>
        <v>0.07575757575757575</v>
      </c>
    </row>
    <row r="9" spans="1:32" ht="12.75">
      <c r="A9" s="37" t="s">
        <v>40</v>
      </c>
      <c r="B9" s="4" t="s">
        <v>106</v>
      </c>
      <c r="C9" s="38" t="s">
        <v>177</v>
      </c>
      <c r="D9" s="39">
        <v>1</v>
      </c>
      <c r="E9" s="39"/>
      <c r="F9" s="38">
        <v>4</v>
      </c>
      <c r="G9" s="38"/>
      <c r="H9" s="39">
        <v>5</v>
      </c>
      <c r="I9" s="39">
        <v>2</v>
      </c>
      <c r="J9" s="38">
        <v>4</v>
      </c>
      <c r="K9" s="38"/>
      <c r="L9" s="39">
        <v>1</v>
      </c>
      <c r="M9" s="39"/>
      <c r="N9" s="38"/>
      <c r="O9" s="38"/>
      <c r="P9" s="39">
        <v>1</v>
      </c>
      <c r="Q9" s="39"/>
      <c r="R9" s="38"/>
      <c r="S9" s="38">
        <v>0.2</v>
      </c>
      <c r="T9" s="39">
        <v>0.5</v>
      </c>
      <c r="U9" s="39"/>
      <c r="V9" s="38">
        <v>1</v>
      </c>
      <c r="W9" s="38"/>
      <c r="Y9" s="5">
        <f t="shared" si="0"/>
        <v>17.5</v>
      </c>
      <c r="Z9" s="5">
        <f t="shared" si="1"/>
        <v>2.2</v>
      </c>
      <c r="AB9" s="5">
        <f t="shared" si="2"/>
        <v>0.875</v>
      </c>
      <c r="AC9" s="5">
        <f t="shared" si="3"/>
        <v>0.11000000000000001</v>
      </c>
      <c r="AE9">
        <f aca="true" t="shared" si="4" ref="AE9:AE22">IF(AB9=0,"",(AB9/M$2)*100)</f>
        <v>0.3488835725677831</v>
      </c>
      <c r="AF9">
        <f aca="true" t="shared" si="5" ref="AF9:AF22">IF(AC9=0,"",(AC9/M$3)*100)</f>
        <v>0.1388888888888889</v>
      </c>
    </row>
    <row r="10" spans="1:32" ht="12.75">
      <c r="A10" s="37" t="s">
        <v>41</v>
      </c>
      <c r="B10" s="4" t="s">
        <v>106</v>
      </c>
      <c r="C10" s="38" t="s">
        <v>180</v>
      </c>
      <c r="D10" s="39"/>
      <c r="E10" s="39"/>
      <c r="F10" s="38">
        <v>0.5</v>
      </c>
      <c r="G10" s="38"/>
      <c r="H10" s="39"/>
      <c r="I10" s="39"/>
      <c r="J10" s="38"/>
      <c r="K10" s="38"/>
      <c r="L10" s="39"/>
      <c r="M10" s="39"/>
      <c r="N10" s="38"/>
      <c r="O10" s="38"/>
      <c r="P10" s="39"/>
      <c r="Q10" s="39"/>
      <c r="R10" s="38"/>
      <c r="S10" s="38"/>
      <c r="T10" s="39"/>
      <c r="U10" s="39"/>
      <c r="V10" s="38"/>
      <c r="W10" s="38"/>
      <c r="Y10" s="5">
        <f t="shared" si="0"/>
        <v>0.5</v>
      </c>
      <c r="Z10" s="5">
        <f t="shared" si="1"/>
        <v>0</v>
      </c>
      <c r="AB10" s="5">
        <f t="shared" si="2"/>
        <v>0.025</v>
      </c>
      <c r="AC10" s="5">
        <f t="shared" si="3"/>
        <v>0</v>
      </c>
      <c r="AE10">
        <f t="shared" si="4"/>
        <v>0.009968102073365232</v>
      </c>
      <c r="AF10">
        <f t="shared" si="5"/>
      </c>
    </row>
    <row r="11" spans="1:32" ht="12.75">
      <c r="A11" s="37" t="s">
        <v>42</v>
      </c>
      <c r="B11" s="4" t="s">
        <v>106</v>
      </c>
      <c r="C11" s="38" t="s">
        <v>189</v>
      </c>
      <c r="D11" s="39"/>
      <c r="E11" s="39"/>
      <c r="F11" s="38"/>
      <c r="G11" s="38"/>
      <c r="H11" s="39"/>
      <c r="I11" s="39"/>
      <c r="J11" s="38">
        <v>0.1</v>
      </c>
      <c r="K11" s="38"/>
      <c r="L11" s="39"/>
      <c r="M11" s="39"/>
      <c r="N11" s="38"/>
      <c r="O11" s="38"/>
      <c r="P11" s="39"/>
      <c r="Q11" s="39"/>
      <c r="R11" s="38"/>
      <c r="S11" s="38"/>
      <c r="T11" s="39"/>
      <c r="U11" s="39"/>
      <c r="V11" s="38"/>
      <c r="W11" s="38"/>
      <c r="Y11" s="5">
        <f t="shared" si="0"/>
        <v>0.1</v>
      </c>
      <c r="Z11" s="5">
        <f t="shared" si="1"/>
        <v>0</v>
      </c>
      <c r="AB11" s="5">
        <f t="shared" si="2"/>
        <v>0.005000000000000001</v>
      </c>
      <c r="AC11" s="5">
        <f t="shared" si="3"/>
        <v>0</v>
      </c>
      <c r="AE11">
        <f t="shared" si="4"/>
        <v>0.0019936204146730465</v>
      </c>
      <c r="AF11">
        <f t="shared" si="5"/>
      </c>
    </row>
    <row r="12" spans="1:32" ht="12.75">
      <c r="A12" s="37" t="s">
        <v>43</v>
      </c>
      <c r="B12" s="4" t="s">
        <v>106</v>
      </c>
      <c r="C12" s="38" t="s">
        <v>190</v>
      </c>
      <c r="D12" s="39"/>
      <c r="E12" s="39"/>
      <c r="F12" s="38"/>
      <c r="G12" s="38"/>
      <c r="H12" s="39"/>
      <c r="I12" s="39"/>
      <c r="J12" s="38"/>
      <c r="K12" s="38"/>
      <c r="L12" s="39"/>
      <c r="M12" s="39"/>
      <c r="N12" s="38"/>
      <c r="O12" s="38"/>
      <c r="P12" s="39"/>
      <c r="Q12" s="39"/>
      <c r="R12" s="38"/>
      <c r="S12" s="38"/>
      <c r="T12" s="39"/>
      <c r="U12" s="39"/>
      <c r="V12" s="38">
        <v>0.2</v>
      </c>
      <c r="W12" s="38"/>
      <c r="Y12" s="5">
        <f t="shared" si="0"/>
        <v>0.2</v>
      </c>
      <c r="Z12" s="5">
        <f t="shared" si="1"/>
        <v>0</v>
      </c>
      <c r="AB12" s="5">
        <f t="shared" si="2"/>
        <v>0.010000000000000002</v>
      </c>
      <c r="AC12" s="5">
        <f t="shared" si="3"/>
        <v>0</v>
      </c>
      <c r="AE12">
        <f t="shared" si="4"/>
        <v>0.003987240829346093</v>
      </c>
      <c r="AF12">
        <f t="shared" si="5"/>
      </c>
    </row>
    <row r="13" spans="1:32" ht="12.75">
      <c r="A13" s="37" t="s">
        <v>44</v>
      </c>
      <c r="B13" s="4" t="s">
        <v>198</v>
      </c>
      <c r="C13" s="38"/>
      <c r="D13" s="39"/>
      <c r="E13" s="39"/>
      <c r="F13" s="38"/>
      <c r="G13" s="38"/>
      <c r="H13" s="39"/>
      <c r="I13" s="39"/>
      <c r="J13" s="38"/>
      <c r="K13" s="38"/>
      <c r="L13" s="39"/>
      <c r="M13" s="39"/>
      <c r="N13" s="38"/>
      <c r="O13" s="38"/>
      <c r="P13" s="39"/>
      <c r="Q13" s="39"/>
      <c r="R13" s="38"/>
      <c r="S13" s="38"/>
      <c r="T13" s="39"/>
      <c r="U13" s="39"/>
      <c r="V13" s="38"/>
      <c r="W13" s="38"/>
      <c r="Y13" s="5">
        <f t="shared" si="0"/>
        <v>0</v>
      </c>
      <c r="Z13" s="5">
        <f t="shared" si="1"/>
        <v>0</v>
      </c>
      <c r="AB13" s="5">
        <f t="shared" si="2"/>
        <v>0</v>
      </c>
      <c r="AC13" s="5">
        <f t="shared" si="3"/>
        <v>0</v>
      </c>
      <c r="AE13">
        <f t="shared" si="4"/>
      </c>
      <c r="AF13">
        <f t="shared" si="5"/>
      </c>
    </row>
    <row r="14" spans="1:32" ht="12.75">
      <c r="A14" s="37" t="s">
        <v>45</v>
      </c>
      <c r="B14" s="4" t="s">
        <v>198</v>
      </c>
      <c r="C14" s="38"/>
      <c r="D14" s="39"/>
      <c r="E14" s="39"/>
      <c r="F14" s="38"/>
      <c r="G14" s="38"/>
      <c r="H14" s="39"/>
      <c r="I14" s="39"/>
      <c r="J14" s="38"/>
      <c r="K14" s="38"/>
      <c r="L14" s="39"/>
      <c r="M14" s="39"/>
      <c r="N14" s="38"/>
      <c r="O14" s="38"/>
      <c r="P14" s="39"/>
      <c r="Q14" s="39"/>
      <c r="R14" s="38"/>
      <c r="S14" s="38"/>
      <c r="T14" s="39"/>
      <c r="U14" s="39"/>
      <c r="V14" s="38"/>
      <c r="W14" s="38"/>
      <c r="Y14" s="5">
        <f t="shared" si="0"/>
        <v>0</v>
      </c>
      <c r="Z14" s="5">
        <f t="shared" si="1"/>
        <v>0</v>
      </c>
      <c r="AB14" s="5">
        <f t="shared" si="2"/>
        <v>0</v>
      </c>
      <c r="AC14" s="5">
        <f t="shared" si="3"/>
        <v>0</v>
      </c>
      <c r="AE14">
        <f t="shared" si="4"/>
      </c>
      <c r="AF14">
        <f t="shared" si="5"/>
      </c>
    </row>
    <row r="15" spans="1:32" ht="12.75">
      <c r="A15" s="37" t="s">
        <v>46</v>
      </c>
      <c r="B15" s="4" t="s">
        <v>198</v>
      </c>
      <c r="C15" s="38"/>
      <c r="D15" s="39"/>
      <c r="E15" s="39"/>
      <c r="F15" s="38"/>
      <c r="G15" s="38"/>
      <c r="H15" s="39"/>
      <c r="I15" s="39"/>
      <c r="J15" s="38"/>
      <c r="K15" s="38"/>
      <c r="L15" s="39"/>
      <c r="M15" s="39"/>
      <c r="N15" s="38"/>
      <c r="O15" s="38"/>
      <c r="P15" s="39"/>
      <c r="Q15" s="39"/>
      <c r="R15" s="38"/>
      <c r="S15" s="38"/>
      <c r="T15" s="39"/>
      <c r="U15" s="39"/>
      <c r="V15" s="38"/>
      <c r="W15" s="38"/>
      <c r="Y15" s="5">
        <f t="shared" si="0"/>
        <v>0</v>
      </c>
      <c r="Z15" s="5">
        <f t="shared" si="1"/>
        <v>0</v>
      </c>
      <c r="AB15" s="5">
        <f t="shared" si="2"/>
        <v>0</v>
      </c>
      <c r="AC15" s="5">
        <f t="shared" si="3"/>
        <v>0</v>
      </c>
      <c r="AE15">
        <f t="shared" si="4"/>
      </c>
      <c r="AF15">
        <f t="shared" si="5"/>
      </c>
    </row>
    <row r="16" spans="1:32" ht="12.75">
      <c r="A16" s="37" t="s">
        <v>47</v>
      </c>
      <c r="B16" s="4" t="s">
        <v>198</v>
      </c>
      <c r="C16" s="38"/>
      <c r="D16" s="39"/>
      <c r="E16" s="39"/>
      <c r="F16" s="38"/>
      <c r="G16" s="38"/>
      <c r="H16" s="39"/>
      <c r="I16" s="39"/>
      <c r="J16" s="38"/>
      <c r="K16" s="38"/>
      <c r="L16" s="39"/>
      <c r="M16" s="39"/>
      <c r="N16" s="38"/>
      <c r="O16" s="38"/>
      <c r="P16" s="39"/>
      <c r="Q16" s="39"/>
      <c r="R16" s="38"/>
      <c r="S16" s="38"/>
      <c r="T16" s="39"/>
      <c r="U16" s="39"/>
      <c r="V16" s="38"/>
      <c r="W16" s="38"/>
      <c r="Y16" s="5">
        <f t="shared" si="0"/>
        <v>0</v>
      </c>
      <c r="Z16" s="5">
        <f t="shared" si="1"/>
        <v>0</v>
      </c>
      <c r="AB16" s="5">
        <f t="shared" si="2"/>
        <v>0</v>
      </c>
      <c r="AC16" s="5">
        <f t="shared" si="3"/>
        <v>0</v>
      </c>
      <c r="AE16">
        <f t="shared" si="4"/>
      </c>
      <c r="AF16">
        <f t="shared" si="5"/>
      </c>
    </row>
    <row r="17" spans="1:32" ht="12.75">
      <c r="A17" s="37" t="s">
        <v>48</v>
      </c>
      <c r="B17" s="4" t="s">
        <v>198</v>
      </c>
      <c r="C17" s="38"/>
      <c r="D17" s="39"/>
      <c r="E17" s="39"/>
      <c r="F17" s="38"/>
      <c r="G17" s="38"/>
      <c r="H17" s="39"/>
      <c r="I17" s="39"/>
      <c r="J17" s="38"/>
      <c r="K17" s="38"/>
      <c r="L17" s="39"/>
      <c r="M17" s="39"/>
      <c r="N17" s="38"/>
      <c r="O17" s="38"/>
      <c r="P17" s="39"/>
      <c r="Q17" s="39"/>
      <c r="R17" s="38"/>
      <c r="S17" s="38"/>
      <c r="T17" s="39"/>
      <c r="U17" s="39"/>
      <c r="V17" s="38"/>
      <c r="W17" s="38"/>
      <c r="Y17" s="5">
        <f t="shared" si="0"/>
        <v>0</v>
      </c>
      <c r="Z17" s="5">
        <f t="shared" si="1"/>
        <v>0</v>
      </c>
      <c r="AB17" s="5">
        <f t="shared" si="2"/>
        <v>0</v>
      </c>
      <c r="AC17" s="5">
        <f t="shared" si="3"/>
        <v>0</v>
      </c>
      <c r="AE17">
        <f t="shared" si="4"/>
      </c>
      <c r="AF17">
        <f t="shared" si="5"/>
      </c>
    </row>
    <row r="18" spans="1:32" ht="12.75">
      <c r="A18" s="37" t="s">
        <v>49</v>
      </c>
      <c r="B18" s="4" t="s">
        <v>198</v>
      </c>
      <c r="C18" s="38"/>
      <c r="D18" s="39"/>
      <c r="E18" s="39"/>
      <c r="F18" s="38"/>
      <c r="G18" s="38"/>
      <c r="H18" s="39"/>
      <c r="I18" s="39"/>
      <c r="J18" s="38"/>
      <c r="K18" s="38"/>
      <c r="L18" s="39"/>
      <c r="M18" s="39"/>
      <c r="N18" s="38"/>
      <c r="O18" s="38"/>
      <c r="P18" s="39"/>
      <c r="Q18" s="39"/>
      <c r="R18" s="38"/>
      <c r="S18" s="38"/>
      <c r="T18" s="39"/>
      <c r="U18" s="39"/>
      <c r="V18" s="38"/>
      <c r="W18" s="38"/>
      <c r="Y18" s="5">
        <f t="shared" si="0"/>
        <v>0</v>
      </c>
      <c r="Z18" s="5">
        <f t="shared" si="1"/>
        <v>0</v>
      </c>
      <c r="AB18" s="5">
        <f t="shared" si="2"/>
        <v>0</v>
      </c>
      <c r="AC18" s="5">
        <f t="shared" si="3"/>
        <v>0</v>
      </c>
      <c r="AE18">
        <f t="shared" si="4"/>
      </c>
      <c r="AF18">
        <f t="shared" si="5"/>
      </c>
    </row>
    <row r="19" spans="1:32" ht="12.75">
      <c r="A19" s="37" t="s">
        <v>50</v>
      </c>
      <c r="B19" s="4" t="s">
        <v>198</v>
      </c>
      <c r="C19" s="38"/>
      <c r="D19" s="39"/>
      <c r="E19" s="39"/>
      <c r="F19" s="38"/>
      <c r="G19" s="38"/>
      <c r="H19" s="39"/>
      <c r="I19" s="39"/>
      <c r="J19" s="38"/>
      <c r="K19" s="38"/>
      <c r="L19" s="39"/>
      <c r="M19" s="39"/>
      <c r="N19" s="38"/>
      <c r="O19" s="38"/>
      <c r="P19" s="39"/>
      <c r="Q19" s="39"/>
      <c r="R19" s="38"/>
      <c r="S19" s="38"/>
      <c r="T19" s="39"/>
      <c r="U19" s="39"/>
      <c r="V19" s="38"/>
      <c r="W19" s="38"/>
      <c r="Y19" s="5">
        <f t="shared" si="0"/>
        <v>0</v>
      </c>
      <c r="Z19" s="5">
        <f t="shared" si="1"/>
        <v>0</v>
      </c>
      <c r="AB19" s="5">
        <f t="shared" si="2"/>
        <v>0</v>
      </c>
      <c r="AC19" s="5">
        <f t="shared" si="3"/>
        <v>0</v>
      </c>
      <c r="AE19">
        <f t="shared" si="4"/>
      </c>
      <c r="AF19">
        <f t="shared" si="5"/>
      </c>
    </row>
    <row r="20" spans="1:32" ht="12.75">
      <c r="A20" s="37" t="s">
        <v>51</v>
      </c>
      <c r="B20" s="4" t="s">
        <v>198</v>
      </c>
      <c r="C20" s="38"/>
      <c r="D20" s="39"/>
      <c r="E20" s="39"/>
      <c r="F20" s="38"/>
      <c r="G20" s="38"/>
      <c r="H20" s="39"/>
      <c r="I20" s="39"/>
      <c r="J20" s="38"/>
      <c r="K20" s="38"/>
      <c r="L20" s="39"/>
      <c r="M20" s="39"/>
      <c r="N20" s="38"/>
      <c r="O20" s="38"/>
      <c r="P20" s="39"/>
      <c r="Q20" s="39"/>
      <c r="R20" s="38"/>
      <c r="S20" s="38"/>
      <c r="T20" s="39"/>
      <c r="U20" s="39"/>
      <c r="V20" s="38"/>
      <c r="W20" s="38"/>
      <c r="Y20" s="5">
        <f t="shared" si="0"/>
        <v>0</v>
      </c>
      <c r="Z20" s="5">
        <f t="shared" si="1"/>
        <v>0</v>
      </c>
      <c r="AB20" s="5">
        <f t="shared" si="2"/>
        <v>0</v>
      </c>
      <c r="AC20" s="5">
        <f t="shared" si="3"/>
        <v>0</v>
      </c>
      <c r="AE20">
        <f t="shared" si="4"/>
      </c>
      <c r="AF20">
        <f t="shared" si="5"/>
      </c>
    </row>
    <row r="21" spans="1:32" ht="12.75">
      <c r="A21" s="37" t="s">
        <v>52</v>
      </c>
      <c r="B21" s="4" t="s">
        <v>198</v>
      </c>
      <c r="C21" s="38"/>
      <c r="D21" s="39"/>
      <c r="E21" s="39"/>
      <c r="F21" s="38"/>
      <c r="G21" s="38"/>
      <c r="H21" s="39"/>
      <c r="I21" s="39"/>
      <c r="J21" s="38"/>
      <c r="K21" s="38"/>
      <c r="L21" s="39"/>
      <c r="M21" s="39"/>
      <c r="N21" s="38"/>
      <c r="O21" s="38"/>
      <c r="P21" s="39"/>
      <c r="Q21" s="39"/>
      <c r="R21" s="38"/>
      <c r="S21" s="38"/>
      <c r="T21" s="39"/>
      <c r="U21" s="39"/>
      <c r="V21" s="38"/>
      <c r="W21" s="38"/>
      <c r="Y21" s="5">
        <f t="shared" si="0"/>
        <v>0</v>
      </c>
      <c r="Z21" s="5">
        <f t="shared" si="1"/>
        <v>0</v>
      </c>
      <c r="AB21" s="5">
        <f t="shared" si="2"/>
        <v>0</v>
      </c>
      <c r="AC21" s="5">
        <f t="shared" si="3"/>
        <v>0</v>
      </c>
      <c r="AE21">
        <f t="shared" si="4"/>
      </c>
      <c r="AF21">
        <f t="shared" si="5"/>
      </c>
    </row>
    <row r="22" spans="1:32" ht="12.75">
      <c r="A22" s="37" t="s">
        <v>53</v>
      </c>
      <c r="B22" s="4" t="s">
        <v>198</v>
      </c>
      <c r="C22" s="38"/>
      <c r="D22" s="39"/>
      <c r="E22" s="39"/>
      <c r="F22" s="38"/>
      <c r="G22" s="38"/>
      <c r="H22" s="39"/>
      <c r="I22" s="39"/>
      <c r="J22" s="38"/>
      <c r="K22" s="38"/>
      <c r="L22" s="39"/>
      <c r="M22" s="39"/>
      <c r="N22" s="38"/>
      <c r="O22" s="38"/>
      <c r="P22" s="39"/>
      <c r="Q22" s="39"/>
      <c r="R22" s="38"/>
      <c r="S22" s="38"/>
      <c r="T22" s="39"/>
      <c r="U22" s="39"/>
      <c r="V22" s="38"/>
      <c r="W22" s="38"/>
      <c r="Y22" s="5">
        <f t="shared" si="0"/>
        <v>0</v>
      </c>
      <c r="Z22" s="5">
        <f t="shared" si="1"/>
        <v>0</v>
      </c>
      <c r="AB22" s="5">
        <f t="shared" si="2"/>
        <v>0</v>
      </c>
      <c r="AC22" s="5">
        <f t="shared" si="3"/>
        <v>0</v>
      </c>
      <c r="AE22">
        <f t="shared" si="4"/>
      </c>
      <c r="AF22">
        <f t="shared" si="5"/>
      </c>
    </row>
    <row r="23" spans="1:32" ht="12.75">
      <c r="A23" s="40"/>
      <c r="B23" s="41" t="s">
        <v>198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AD23" s="43" t="s">
        <v>54</v>
      </c>
      <c r="AE23" s="43">
        <f>SUM(AE8:AE22)</f>
        <v>0.7137161084529504</v>
      </c>
      <c r="AF23" s="43">
        <f>SUM(AF8:AF22)</f>
        <v>0.21464646464646464</v>
      </c>
    </row>
    <row r="24" spans="1:32" s="47" customFormat="1" ht="12.75">
      <c r="A24" s="44" t="s">
        <v>55</v>
      </c>
      <c r="B24" s="45" t="s">
        <v>198</v>
      </c>
      <c r="C24" s="46"/>
      <c r="D24" s="39"/>
      <c r="E24" s="39"/>
      <c r="F24" s="46"/>
      <c r="G24" s="46"/>
      <c r="H24" s="39"/>
      <c r="I24" s="39"/>
      <c r="J24" s="46"/>
      <c r="K24" s="46"/>
      <c r="L24" s="39"/>
      <c r="M24" s="39"/>
      <c r="N24" s="46"/>
      <c r="O24" s="46"/>
      <c r="P24" s="39"/>
      <c r="Q24" s="39"/>
      <c r="R24" s="46"/>
      <c r="S24" s="46"/>
      <c r="T24" s="39"/>
      <c r="U24" s="39"/>
      <c r="V24" s="46"/>
      <c r="W24" s="46"/>
      <c r="Y24" s="47">
        <f aca="true" t="shared" si="6" ref="Y24:Z28">SUM(D24,F24,H24,J24,L24,N24,P24,R24,T24,V24)</f>
        <v>0</v>
      </c>
      <c r="Z24" s="47">
        <f t="shared" si="6"/>
        <v>0</v>
      </c>
      <c r="AB24" s="47">
        <f aca="true" t="shared" si="7" ref="AB24:AC28">Y24*0.05</f>
        <v>0</v>
      </c>
      <c r="AC24" s="47">
        <f t="shared" si="7"/>
        <v>0</v>
      </c>
      <c r="AE24" s="47">
        <f>IF(AB24=0,"",(AB24/M$2)*100)</f>
      </c>
      <c r="AF24" s="47">
        <f>IF(AC24=0,"",(AC24/M$3)*100)</f>
      </c>
    </row>
    <row r="25" spans="1:32" s="47" customFormat="1" ht="12.75">
      <c r="A25" s="44" t="s">
        <v>56</v>
      </c>
      <c r="B25" s="45" t="s">
        <v>198</v>
      </c>
      <c r="C25" s="46"/>
      <c r="D25" s="39"/>
      <c r="E25" s="39"/>
      <c r="F25" s="46"/>
      <c r="G25" s="46"/>
      <c r="H25" s="39"/>
      <c r="I25" s="39"/>
      <c r="J25" s="46"/>
      <c r="K25" s="46"/>
      <c r="L25" s="39"/>
      <c r="M25" s="39"/>
      <c r="N25" s="46"/>
      <c r="O25" s="46"/>
      <c r="P25" s="39"/>
      <c r="Q25" s="39"/>
      <c r="R25" s="46"/>
      <c r="S25" s="46"/>
      <c r="T25" s="39"/>
      <c r="U25" s="39"/>
      <c r="V25" s="46"/>
      <c r="W25" s="46"/>
      <c r="Y25" s="47">
        <f t="shared" si="6"/>
        <v>0</v>
      </c>
      <c r="Z25" s="47">
        <f t="shared" si="6"/>
        <v>0</v>
      </c>
      <c r="AB25" s="47">
        <f t="shared" si="7"/>
        <v>0</v>
      </c>
      <c r="AC25" s="47">
        <f t="shared" si="7"/>
        <v>0</v>
      </c>
      <c r="AE25" s="47">
        <f>IF(AB25=0,"",(AB25/M$2)*100)</f>
      </c>
      <c r="AF25" s="47">
        <f>IF(AC25=0,"",(AC25/M$3)*100)</f>
      </c>
    </row>
    <row r="26" spans="1:32" s="47" customFormat="1" ht="12.75">
      <c r="A26" s="44" t="s">
        <v>57</v>
      </c>
      <c r="B26" s="45" t="s">
        <v>198</v>
      </c>
      <c r="C26" s="46"/>
      <c r="D26" s="39"/>
      <c r="E26" s="39"/>
      <c r="F26" s="46"/>
      <c r="G26" s="46"/>
      <c r="H26" s="39"/>
      <c r="I26" s="39"/>
      <c r="J26" s="46"/>
      <c r="K26" s="46"/>
      <c r="L26" s="39"/>
      <c r="M26" s="39"/>
      <c r="N26" s="46"/>
      <c r="O26" s="46"/>
      <c r="P26" s="39"/>
      <c r="Q26" s="39"/>
      <c r="R26" s="46"/>
      <c r="S26" s="46"/>
      <c r="T26" s="39"/>
      <c r="U26" s="39"/>
      <c r="V26" s="46"/>
      <c r="W26" s="46"/>
      <c r="Y26" s="47">
        <f t="shared" si="6"/>
        <v>0</v>
      </c>
      <c r="Z26" s="47">
        <f t="shared" si="6"/>
        <v>0</v>
      </c>
      <c r="AB26" s="47">
        <f t="shared" si="7"/>
        <v>0</v>
      </c>
      <c r="AC26" s="47">
        <f t="shared" si="7"/>
        <v>0</v>
      </c>
      <c r="AE26" s="47">
        <f>IF(AB26=0,"",(AB26/M$2)*100)</f>
      </c>
      <c r="AF26" s="47">
        <f>IF(AC26=0,"",(AC26/M$3)*100)</f>
      </c>
    </row>
    <row r="27" spans="1:32" s="47" customFormat="1" ht="12.75">
      <c r="A27" s="44" t="s">
        <v>58</v>
      </c>
      <c r="B27" s="45" t="s">
        <v>198</v>
      </c>
      <c r="C27" s="46"/>
      <c r="D27" s="39"/>
      <c r="E27" s="39"/>
      <c r="F27" s="46"/>
      <c r="G27" s="46"/>
      <c r="H27" s="39"/>
      <c r="I27" s="39"/>
      <c r="J27" s="46"/>
      <c r="K27" s="46"/>
      <c r="L27" s="39"/>
      <c r="M27" s="39"/>
      <c r="N27" s="46"/>
      <c r="O27" s="46"/>
      <c r="P27" s="39"/>
      <c r="Q27" s="39"/>
      <c r="R27" s="46"/>
      <c r="S27" s="46"/>
      <c r="T27" s="39"/>
      <c r="U27" s="39"/>
      <c r="V27" s="46"/>
      <c r="W27" s="46"/>
      <c r="Y27" s="47">
        <f t="shared" si="6"/>
        <v>0</v>
      </c>
      <c r="Z27" s="47">
        <f t="shared" si="6"/>
        <v>0</v>
      </c>
      <c r="AB27" s="47">
        <f t="shared" si="7"/>
        <v>0</v>
      </c>
      <c r="AC27" s="47">
        <f t="shared" si="7"/>
        <v>0</v>
      </c>
      <c r="AE27" s="47">
        <f>IF(AB27=0,"",(AB27/M$2)*100)</f>
      </c>
      <c r="AF27" s="47">
        <f>IF(AC27=0,"",(AC27/M$3)*100)</f>
      </c>
    </row>
    <row r="28" spans="1:32" s="47" customFormat="1" ht="12.75">
      <c r="A28" s="44" t="s">
        <v>59</v>
      </c>
      <c r="B28" s="45" t="s">
        <v>198</v>
      </c>
      <c r="C28" s="46"/>
      <c r="D28" s="39"/>
      <c r="E28" s="39"/>
      <c r="F28" s="46"/>
      <c r="G28" s="46"/>
      <c r="H28" s="39"/>
      <c r="I28" s="39"/>
      <c r="J28" s="46"/>
      <c r="K28" s="46"/>
      <c r="L28" s="39"/>
      <c r="M28" s="39"/>
      <c r="N28" s="46"/>
      <c r="O28" s="46"/>
      <c r="P28" s="39"/>
      <c r="Q28" s="39"/>
      <c r="R28" s="46"/>
      <c r="S28" s="46"/>
      <c r="T28" s="39"/>
      <c r="U28" s="39"/>
      <c r="V28" s="46"/>
      <c r="W28" s="46"/>
      <c r="Y28" s="47">
        <f t="shared" si="6"/>
        <v>0</v>
      </c>
      <c r="Z28" s="47">
        <f t="shared" si="6"/>
        <v>0</v>
      </c>
      <c r="AB28" s="47">
        <f t="shared" si="7"/>
        <v>0</v>
      </c>
      <c r="AC28" s="47">
        <f t="shared" si="7"/>
        <v>0</v>
      </c>
      <c r="AE28" s="47">
        <f>IF(AB28=0,"",(AB28/M$2)*100)</f>
      </c>
      <c r="AF28" s="47">
        <f>IF(AC28=0,"",(AC28/M$3)*100)</f>
      </c>
    </row>
    <row r="29" spans="1:32" ht="12.75">
      <c r="A29" s="40"/>
      <c r="B29" s="41" t="s">
        <v>198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AD29" s="43" t="s">
        <v>60</v>
      </c>
      <c r="AE29" s="48">
        <f>SUM(AE24:AE28)</f>
        <v>0</v>
      </c>
      <c r="AF29" s="48">
        <f>SUM(AF24:AF28)</f>
        <v>0</v>
      </c>
    </row>
    <row r="30" spans="1:32" ht="12.75">
      <c r="A30" s="37" t="s">
        <v>61</v>
      </c>
      <c r="B30" s="4" t="s">
        <v>106</v>
      </c>
      <c r="C30" s="38" t="s">
        <v>181</v>
      </c>
      <c r="D30" s="39"/>
      <c r="E30" s="39"/>
      <c r="F30" s="38">
        <v>0.5</v>
      </c>
      <c r="G30" s="38"/>
      <c r="H30" s="39">
        <v>2</v>
      </c>
      <c r="I30" s="39">
        <v>0.5</v>
      </c>
      <c r="J30" s="38">
        <v>1</v>
      </c>
      <c r="K30" s="38"/>
      <c r="L30" s="39"/>
      <c r="M30" s="39"/>
      <c r="N30" s="38"/>
      <c r="O30" s="38"/>
      <c r="P30" s="39">
        <v>0.5</v>
      </c>
      <c r="Q30" s="39"/>
      <c r="R30" s="38"/>
      <c r="S30" s="38"/>
      <c r="T30" s="39">
        <v>0.1</v>
      </c>
      <c r="U30" s="39"/>
      <c r="V30" s="38">
        <v>0.1</v>
      </c>
      <c r="W30" s="38"/>
      <c r="Y30" s="5">
        <f aca="true" t="shared" si="8" ref="Y30:Y44">SUM(D30,F30,H30,J30,L30,N30,P30,R30,T30,V30)</f>
        <v>4.199999999999999</v>
      </c>
      <c r="Z30" s="5">
        <f aca="true" t="shared" si="9" ref="Z30:Z44">SUM(E30,G30,I30,K30,M30,O30,Q30,S30,U30,W30)</f>
        <v>0.5</v>
      </c>
      <c r="AB30" s="5">
        <f aca="true" t="shared" si="10" ref="AB30:AB44">Y30*0.05</f>
        <v>0.20999999999999996</v>
      </c>
      <c r="AC30" s="5">
        <f aca="true" t="shared" si="11" ref="AC30:AC44">Z30*0.05</f>
        <v>0.025</v>
      </c>
      <c r="AE30">
        <f>IF(AB30=0,"",(AB30/M$2)*100)</f>
        <v>0.08373205741626792</v>
      </c>
      <c r="AF30">
        <f>IF(AC30=0,"",(AC30/M$3)*100)</f>
        <v>0.03156565656565657</v>
      </c>
    </row>
    <row r="31" spans="1:32" ht="12.75">
      <c r="A31" s="37" t="s">
        <v>62</v>
      </c>
      <c r="B31" s="4" t="s">
        <v>106</v>
      </c>
      <c r="C31" s="38" t="s">
        <v>182</v>
      </c>
      <c r="D31" s="39"/>
      <c r="E31" s="39"/>
      <c r="F31" s="38">
        <v>1</v>
      </c>
      <c r="G31" s="38"/>
      <c r="H31" s="39">
        <v>0.2</v>
      </c>
      <c r="I31" s="39">
        <v>0.5</v>
      </c>
      <c r="J31" s="38">
        <v>0.5</v>
      </c>
      <c r="K31" s="38"/>
      <c r="L31" s="39"/>
      <c r="M31" s="39"/>
      <c r="N31" s="38"/>
      <c r="O31" s="38"/>
      <c r="P31" s="39"/>
      <c r="Q31" s="39"/>
      <c r="R31" s="38"/>
      <c r="S31" s="38">
        <v>10</v>
      </c>
      <c r="T31" s="39">
        <v>7</v>
      </c>
      <c r="U31" s="39"/>
      <c r="V31" s="38">
        <v>10</v>
      </c>
      <c r="W31" s="38"/>
      <c r="Y31" s="5">
        <f aca="true" t="shared" si="12" ref="Y31:Z34">SUM(D31,F31,H31,J31,L31,N31,P31,R31,T31,V31)</f>
        <v>18.7</v>
      </c>
      <c r="Z31" s="5">
        <f t="shared" si="12"/>
        <v>10.5</v>
      </c>
      <c r="AB31" s="5">
        <f t="shared" si="10"/>
        <v>0.935</v>
      </c>
      <c r="AC31" s="5">
        <f t="shared" si="11"/>
        <v>0.525</v>
      </c>
      <c r="AE31">
        <f aca="true" t="shared" si="13" ref="AE31:AE44">IF(AB31=0,"",(AB31/M$2)*100)</f>
        <v>0.37280701754385964</v>
      </c>
      <c r="AF31">
        <f aca="true" t="shared" si="14" ref="AF31:AF44">IF(AC31=0,"",(AC31/M$3)*100)</f>
        <v>0.6628787878787878</v>
      </c>
    </row>
    <row r="32" spans="1:32" ht="12.75">
      <c r="A32" s="37" t="s">
        <v>63</v>
      </c>
      <c r="B32" s="4" t="s">
        <v>106</v>
      </c>
      <c r="C32" s="38" t="s">
        <v>183</v>
      </c>
      <c r="D32" s="39"/>
      <c r="E32" s="39"/>
      <c r="F32" s="38">
        <v>0.5</v>
      </c>
      <c r="G32" s="38"/>
      <c r="H32" s="39"/>
      <c r="I32" s="39">
        <v>5</v>
      </c>
      <c r="J32" s="38"/>
      <c r="K32" s="38"/>
      <c r="L32" s="39">
        <v>3</v>
      </c>
      <c r="M32" s="39"/>
      <c r="N32" s="38"/>
      <c r="O32" s="38">
        <v>100</v>
      </c>
      <c r="P32" s="39"/>
      <c r="Q32" s="39"/>
      <c r="R32" s="38"/>
      <c r="S32" s="38">
        <v>10</v>
      </c>
      <c r="T32" s="39">
        <v>10</v>
      </c>
      <c r="U32" s="39"/>
      <c r="V32" s="38">
        <v>10</v>
      </c>
      <c r="W32" s="38"/>
      <c r="Y32" s="5">
        <f t="shared" si="12"/>
        <v>23.5</v>
      </c>
      <c r="Z32" s="5">
        <f t="shared" si="12"/>
        <v>115</v>
      </c>
      <c r="AB32" s="5">
        <f t="shared" si="10"/>
        <v>1.175</v>
      </c>
      <c r="AC32" s="5">
        <f t="shared" si="11"/>
        <v>5.75</v>
      </c>
      <c r="AE32">
        <f t="shared" si="13"/>
        <v>0.4685007974481658</v>
      </c>
      <c r="AF32">
        <f t="shared" si="14"/>
        <v>7.2601010101010095</v>
      </c>
    </row>
    <row r="33" spans="1:32" ht="12.75">
      <c r="A33" s="37" t="s">
        <v>64</v>
      </c>
      <c r="B33" s="4" t="s">
        <v>106</v>
      </c>
      <c r="C33" s="38" t="s">
        <v>184</v>
      </c>
      <c r="D33" s="39"/>
      <c r="E33" s="39"/>
      <c r="F33" s="38">
        <v>0.1</v>
      </c>
      <c r="G33" s="38"/>
      <c r="H33" s="39">
        <v>0.1</v>
      </c>
      <c r="I33" s="39"/>
      <c r="J33" s="38"/>
      <c r="K33" s="38"/>
      <c r="L33" s="39"/>
      <c r="M33" s="39"/>
      <c r="N33" s="38"/>
      <c r="O33" s="38"/>
      <c r="P33" s="39"/>
      <c r="Q33" s="39"/>
      <c r="R33" s="38"/>
      <c r="S33" s="38"/>
      <c r="T33" s="39"/>
      <c r="U33" s="39"/>
      <c r="V33" s="38"/>
      <c r="W33" s="38"/>
      <c r="Y33" s="5">
        <f t="shared" si="12"/>
        <v>0.2</v>
      </c>
      <c r="Z33" s="5">
        <f t="shared" si="12"/>
        <v>0</v>
      </c>
      <c r="AB33" s="5">
        <f t="shared" si="10"/>
        <v>0.010000000000000002</v>
      </c>
      <c r="AC33" s="5">
        <f t="shared" si="11"/>
        <v>0</v>
      </c>
      <c r="AE33">
        <f t="shared" si="13"/>
        <v>0.003987240829346093</v>
      </c>
      <c r="AF33">
        <f t="shared" si="14"/>
      </c>
    </row>
    <row r="34" spans="1:32" ht="12.75">
      <c r="A34" s="37" t="s">
        <v>65</v>
      </c>
      <c r="B34" s="4" t="s">
        <v>106</v>
      </c>
      <c r="C34" s="38" t="s">
        <v>187</v>
      </c>
      <c r="D34" s="39"/>
      <c r="E34" s="39"/>
      <c r="F34" s="38">
        <v>0.05</v>
      </c>
      <c r="G34" s="38"/>
      <c r="H34" s="39"/>
      <c r="I34" s="39"/>
      <c r="J34" s="38"/>
      <c r="K34" s="38"/>
      <c r="L34" s="39"/>
      <c r="M34" s="39"/>
      <c r="N34" s="38"/>
      <c r="O34" s="38"/>
      <c r="P34" s="39"/>
      <c r="Q34" s="39"/>
      <c r="R34" s="38"/>
      <c r="S34" s="38">
        <v>0.1</v>
      </c>
      <c r="T34" s="39">
        <v>0.1</v>
      </c>
      <c r="U34" s="39"/>
      <c r="V34" s="38">
        <v>0.05</v>
      </c>
      <c r="W34" s="38"/>
      <c r="Y34" s="5">
        <f t="shared" si="12"/>
        <v>0.2</v>
      </c>
      <c r="Z34" s="5">
        <f t="shared" si="12"/>
        <v>0.1</v>
      </c>
      <c r="AB34" s="5">
        <f t="shared" si="10"/>
        <v>0.010000000000000002</v>
      </c>
      <c r="AC34" s="5">
        <f t="shared" si="11"/>
        <v>0.005000000000000001</v>
      </c>
      <c r="AE34">
        <f t="shared" si="13"/>
        <v>0.003987240829346093</v>
      </c>
      <c r="AF34">
        <f t="shared" si="14"/>
        <v>0.006313131313131315</v>
      </c>
    </row>
    <row r="35" spans="1:32" ht="12.75">
      <c r="A35" s="37" t="s">
        <v>66</v>
      </c>
      <c r="B35" s="4" t="s">
        <v>106</v>
      </c>
      <c r="C35" s="38" t="s">
        <v>188</v>
      </c>
      <c r="D35" s="39"/>
      <c r="E35" s="39"/>
      <c r="F35" s="38"/>
      <c r="G35" s="38"/>
      <c r="H35" s="39"/>
      <c r="I35" s="39">
        <v>0.2</v>
      </c>
      <c r="J35" s="38"/>
      <c r="K35" s="38"/>
      <c r="L35" s="39">
        <v>0.1</v>
      </c>
      <c r="M35" s="39"/>
      <c r="N35" s="38"/>
      <c r="O35" s="38"/>
      <c r="P35" s="39"/>
      <c r="Q35" s="39"/>
      <c r="R35" s="38"/>
      <c r="S35" s="38">
        <v>0.1</v>
      </c>
      <c r="T35" s="39">
        <v>0.1</v>
      </c>
      <c r="U35" s="39"/>
      <c r="V35" s="38">
        <v>0.1</v>
      </c>
      <c r="W35" s="38"/>
      <c r="Y35" s="5">
        <f t="shared" si="8"/>
        <v>0.30000000000000004</v>
      </c>
      <c r="Z35" s="5">
        <f t="shared" si="9"/>
        <v>0.30000000000000004</v>
      </c>
      <c r="AB35" s="5">
        <f t="shared" si="10"/>
        <v>0.015000000000000003</v>
      </c>
      <c r="AC35" s="5">
        <f t="shared" si="11"/>
        <v>0.015000000000000003</v>
      </c>
      <c r="AE35">
        <f t="shared" si="13"/>
        <v>0.00598086124401914</v>
      </c>
      <c r="AF35">
        <f t="shared" si="14"/>
        <v>0.018939393939393943</v>
      </c>
    </row>
    <row r="36" spans="1:32" ht="12.75">
      <c r="A36" s="37" t="s">
        <v>67</v>
      </c>
      <c r="B36" s="4" t="s">
        <v>106</v>
      </c>
      <c r="C36" s="38" t="s">
        <v>191</v>
      </c>
      <c r="D36" s="39"/>
      <c r="E36" s="39"/>
      <c r="F36" s="38"/>
      <c r="G36" s="38"/>
      <c r="H36" s="39"/>
      <c r="I36" s="39"/>
      <c r="J36" s="38"/>
      <c r="K36" s="38"/>
      <c r="L36" s="39"/>
      <c r="M36" s="39"/>
      <c r="N36" s="38"/>
      <c r="O36" s="38"/>
      <c r="P36" s="39"/>
      <c r="Q36" s="39"/>
      <c r="R36" s="38"/>
      <c r="S36" s="38"/>
      <c r="T36" s="39"/>
      <c r="U36" s="39"/>
      <c r="V36" s="38">
        <v>0.01</v>
      </c>
      <c r="W36" s="38"/>
      <c r="Y36" s="5">
        <f t="shared" si="8"/>
        <v>0.01</v>
      </c>
      <c r="Z36" s="5">
        <f t="shared" si="9"/>
        <v>0</v>
      </c>
      <c r="AB36" s="5">
        <f t="shared" si="10"/>
        <v>0.0005</v>
      </c>
      <c r="AC36" s="5">
        <f t="shared" si="11"/>
        <v>0</v>
      </c>
      <c r="AE36">
        <f t="shared" si="13"/>
        <v>0.0001993620414673046</v>
      </c>
      <c r="AF36">
        <f t="shared" si="14"/>
      </c>
    </row>
    <row r="37" spans="1:32" ht="12.75">
      <c r="A37" s="37" t="s">
        <v>68</v>
      </c>
      <c r="B37" s="4" t="s">
        <v>198</v>
      </c>
      <c r="C37" s="38"/>
      <c r="D37" s="39"/>
      <c r="E37" s="39"/>
      <c r="F37" s="38"/>
      <c r="G37" s="38"/>
      <c r="H37" s="39"/>
      <c r="I37" s="39"/>
      <c r="J37" s="38"/>
      <c r="K37" s="38"/>
      <c r="L37" s="39"/>
      <c r="M37" s="39"/>
      <c r="N37" s="38"/>
      <c r="O37" s="38"/>
      <c r="P37" s="39"/>
      <c r="Q37" s="39"/>
      <c r="R37" s="38"/>
      <c r="S37" s="38"/>
      <c r="T37" s="39"/>
      <c r="U37" s="39"/>
      <c r="V37" s="38"/>
      <c r="W37" s="38"/>
      <c r="Y37" s="5">
        <f t="shared" si="8"/>
        <v>0</v>
      </c>
      <c r="Z37" s="5">
        <f t="shared" si="9"/>
        <v>0</v>
      </c>
      <c r="AB37" s="5">
        <f t="shared" si="10"/>
        <v>0</v>
      </c>
      <c r="AC37" s="5">
        <f t="shared" si="11"/>
        <v>0</v>
      </c>
      <c r="AE37">
        <f t="shared" si="13"/>
      </c>
      <c r="AF37">
        <f t="shared" si="14"/>
      </c>
    </row>
    <row r="38" spans="1:32" ht="12.75">
      <c r="A38" s="37" t="s">
        <v>69</v>
      </c>
      <c r="B38" s="4" t="s">
        <v>198</v>
      </c>
      <c r="C38" s="38"/>
      <c r="D38" s="39"/>
      <c r="E38" s="39"/>
      <c r="F38" s="38"/>
      <c r="G38" s="38"/>
      <c r="H38" s="39"/>
      <c r="I38" s="39"/>
      <c r="J38" s="38"/>
      <c r="K38" s="38"/>
      <c r="L38" s="39"/>
      <c r="M38" s="39"/>
      <c r="N38" s="38"/>
      <c r="O38" s="38"/>
      <c r="P38" s="39"/>
      <c r="Q38" s="39"/>
      <c r="R38" s="38"/>
      <c r="S38" s="38"/>
      <c r="T38" s="39"/>
      <c r="U38" s="39"/>
      <c r="V38" s="38"/>
      <c r="W38" s="38"/>
      <c r="Y38" s="5">
        <f t="shared" si="8"/>
        <v>0</v>
      </c>
      <c r="Z38" s="5">
        <f t="shared" si="9"/>
        <v>0</v>
      </c>
      <c r="AB38" s="5">
        <f t="shared" si="10"/>
        <v>0</v>
      </c>
      <c r="AC38" s="5">
        <f t="shared" si="11"/>
        <v>0</v>
      </c>
      <c r="AE38">
        <f t="shared" si="13"/>
      </c>
      <c r="AF38">
        <f t="shared" si="14"/>
      </c>
    </row>
    <row r="39" spans="1:32" ht="12.75">
      <c r="A39" s="37" t="s">
        <v>70</v>
      </c>
      <c r="B39" s="4" t="s">
        <v>198</v>
      </c>
      <c r="C39" s="38"/>
      <c r="D39" s="39"/>
      <c r="E39" s="39"/>
      <c r="F39" s="38"/>
      <c r="G39" s="38"/>
      <c r="H39" s="39"/>
      <c r="I39" s="39"/>
      <c r="J39" s="38"/>
      <c r="K39" s="38"/>
      <c r="L39" s="39"/>
      <c r="M39" s="39"/>
      <c r="N39" s="38"/>
      <c r="O39" s="38"/>
      <c r="P39" s="39"/>
      <c r="Q39" s="39"/>
      <c r="R39" s="38"/>
      <c r="S39" s="38"/>
      <c r="T39" s="39"/>
      <c r="U39" s="39"/>
      <c r="V39" s="38"/>
      <c r="W39" s="38"/>
      <c r="Y39" s="5">
        <f t="shared" si="8"/>
        <v>0</v>
      </c>
      <c r="Z39" s="5">
        <f t="shared" si="9"/>
        <v>0</v>
      </c>
      <c r="AB39" s="5">
        <f t="shared" si="10"/>
        <v>0</v>
      </c>
      <c r="AC39" s="5">
        <f t="shared" si="11"/>
        <v>0</v>
      </c>
      <c r="AE39">
        <f t="shared" si="13"/>
      </c>
      <c r="AF39">
        <f t="shared" si="14"/>
      </c>
    </row>
    <row r="40" spans="1:32" ht="12.75">
      <c r="A40" s="37" t="s">
        <v>71</v>
      </c>
      <c r="B40" s="4" t="s">
        <v>198</v>
      </c>
      <c r="C40" s="38"/>
      <c r="D40" s="39"/>
      <c r="E40" s="39"/>
      <c r="F40" s="38"/>
      <c r="G40" s="38"/>
      <c r="H40" s="39"/>
      <c r="I40" s="39"/>
      <c r="J40" s="38"/>
      <c r="K40" s="38"/>
      <c r="L40" s="39"/>
      <c r="M40" s="39"/>
      <c r="N40" s="38"/>
      <c r="O40" s="38"/>
      <c r="P40" s="39"/>
      <c r="Q40" s="39"/>
      <c r="R40" s="38"/>
      <c r="S40" s="38"/>
      <c r="T40" s="39"/>
      <c r="U40" s="39"/>
      <c r="V40" s="38"/>
      <c r="W40" s="38"/>
      <c r="Y40" s="5">
        <f t="shared" si="8"/>
        <v>0</v>
      </c>
      <c r="Z40" s="5">
        <f t="shared" si="9"/>
        <v>0</v>
      </c>
      <c r="AB40" s="5">
        <f t="shared" si="10"/>
        <v>0</v>
      </c>
      <c r="AC40" s="5">
        <f t="shared" si="11"/>
        <v>0</v>
      </c>
      <c r="AE40">
        <f t="shared" si="13"/>
      </c>
      <c r="AF40">
        <f t="shared" si="14"/>
      </c>
    </row>
    <row r="41" spans="1:32" ht="12.75">
      <c r="A41" s="37" t="s">
        <v>72</v>
      </c>
      <c r="B41" s="4" t="s">
        <v>198</v>
      </c>
      <c r="C41" s="38"/>
      <c r="D41" s="39"/>
      <c r="E41" s="39"/>
      <c r="F41" s="38"/>
      <c r="G41" s="38"/>
      <c r="H41" s="39"/>
      <c r="I41" s="39"/>
      <c r="J41" s="38"/>
      <c r="K41" s="38"/>
      <c r="L41" s="39"/>
      <c r="M41" s="39"/>
      <c r="N41" s="38"/>
      <c r="O41" s="38"/>
      <c r="P41" s="39"/>
      <c r="Q41" s="39"/>
      <c r="R41" s="38"/>
      <c r="S41" s="38"/>
      <c r="T41" s="39"/>
      <c r="U41" s="39"/>
      <c r="V41" s="38"/>
      <c r="W41" s="38"/>
      <c r="Y41" s="5">
        <f t="shared" si="8"/>
        <v>0</v>
      </c>
      <c r="Z41" s="5">
        <f t="shared" si="9"/>
        <v>0</v>
      </c>
      <c r="AB41" s="5">
        <f t="shared" si="10"/>
        <v>0</v>
      </c>
      <c r="AC41" s="5">
        <f t="shared" si="11"/>
        <v>0</v>
      </c>
      <c r="AE41">
        <f t="shared" si="13"/>
      </c>
      <c r="AF41">
        <f t="shared" si="14"/>
      </c>
    </row>
    <row r="42" spans="1:32" ht="12.75">
      <c r="A42" s="37" t="s">
        <v>73</v>
      </c>
      <c r="B42" s="4" t="s">
        <v>198</v>
      </c>
      <c r="C42" s="38"/>
      <c r="D42" s="39"/>
      <c r="E42" s="39"/>
      <c r="F42" s="38"/>
      <c r="G42" s="38"/>
      <c r="H42" s="39"/>
      <c r="I42" s="39"/>
      <c r="J42" s="38"/>
      <c r="K42" s="38"/>
      <c r="L42" s="39"/>
      <c r="M42" s="39"/>
      <c r="N42" s="38"/>
      <c r="O42" s="38"/>
      <c r="P42" s="39"/>
      <c r="Q42" s="39"/>
      <c r="R42" s="38"/>
      <c r="S42" s="38"/>
      <c r="T42" s="39"/>
      <c r="U42" s="39"/>
      <c r="V42" s="38"/>
      <c r="W42" s="38"/>
      <c r="Y42" s="5">
        <f t="shared" si="8"/>
        <v>0</v>
      </c>
      <c r="Z42" s="5">
        <f t="shared" si="9"/>
        <v>0</v>
      </c>
      <c r="AB42" s="5">
        <f t="shared" si="10"/>
        <v>0</v>
      </c>
      <c r="AC42" s="5">
        <f t="shared" si="11"/>
        <v>0</v>
      </c>
      <c r="AE42">
        <f t="shared" si="13"/>
      </c>
      <c r="AF42">
        <f t="shared" si="14"/>
      </c>
    </row>
    <row r="43" spans="1:32" ht="12.75">
      <c r="A43" s="37" t="s">
        <v>74</v>
      </c>
      <c r="B43" s="4" t="s">
        <v>198</v>
      </c>
      <c r="C43" s="38"/>
      <c r="D43" s="39"/>
      <c r="E43" s="39"/>
      <c r="F43" s="38"/>
      <c r="G43" s="38"/>
      <c r="H43" s="39"/>
      <c r="I43" s="39"/>
      <c r="J43" s="38"/>
      <c r="K43" s="38"/>
      <c r="L43" s="39"/>
      <c r="M43" s="39"/>
      <c r="N43" s="38"/>
      <c r="O43" s="38"/>
      <c r="P43" s="39"/>
      <c r="Q43" s="39"/>
      <c r="R43" s="38"/>
      <c r="S43" s="38"/>
      <c r="T43" s="39"/>
      <c r="U43" s="39"/>
      <c r="V43" s="38"/>
      <c r="W43" s="38"/>
      <c r="Y43" s="5">
        <f t="shared" si="8"/>
        <v>0</v>
      </c>
      <c r="Z43" s="5">
        <f t="shared" si="9"/>
        <v>0</v>
      </c>
      <c r="AB43" s="5">
        <f t="shared" si="10"/>
        <v>0</v>
      </c>
      <c r="AC43" s="5">
        <f t="shared" si="11"/>
        <v>0</v>
      </c>
      <c r="AE43">
        <f t="shared" si="13"/>
      </c>
      <c r="AF43">
        <f t="shared" si="14"/>
      </c>
    </row>
    <row r="44" spans="1:32" ht="12.75">
      <c r="A44" s="37" t="s">
        <v>75</v>
      </c>
      <c r="B44" s="4" t="s">
        <v>198</v>
      </c>
      <c r="C44" s="38"/>
      <c r="D44" s="39"/>
      <c r="E44" s="39"/>
      <c r="F44" s="38"/>
      <c r="G44" s="38"/>
      <c r="H44" s="39"/>
      <c r="I44" s="39"/>
      <c r="J44" s="38"/>
      <c r="K44" s="38"/>
      <c r="L44" s="39"/>
      <c r="M44" s="39"/>
      <c r="N44" s="38"/>
      <c r="O44" s="38"/>
      <c r="P44" s="39"/>
      <c r="Q44" s="39"/>
      <c r="R44" s="38"/>
      <c r="S44" s="38"/>
      <c r="T44" s="39"/>
      <c r="U44" s="39"/>
      <c r="V44" s="38"/>
      <c r="W44" s="38"/>
      <c r="Y44" s="5">
        <f t="shared" si="8"/>
        <v>0</v>
      </c>
      <c r="Z44" s="5">
        <f t="shared" si="9"/>
        <v>0</v>
      </c>
      <c r="AB44" s="5">
        <f t="shared" si="10"/>
        <v>0</v>
      </c>
      <c r="AC44" s="5">
        <f t="shared" si="11"/>
        <v>0</v>
      </c>
      <c r="AE44">
        <f t="shared" si="13"/>
      </c>
      <c r="AF44">
        <f t="shared" si="14"/>
      </c>
    </row>
    <row r="45" spans="1:32" ht="12.75">
      <c r="A45" s="40"/>
      <c r="B45" s="41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AD45" s="43" t="s">
        <v>76</v>
      </c>
      <c r="AE45" s="43">
        <f>SUM(AE30:AE44)</f>
        <v>0.9391945773524719</v>
      </c>
      <c r="AF45" s="43">
        <f>SUM(AF30:AF44)</f>
        <v>7.979797979797979</v>
      </c>
    </row>
    <row r="46" spans="1:32" ht="12.75">
      <c r="A46" s="37" t="s">
        <v>77</v>
      </c>
      <c r="B46" s="4" t="s">
        <v>106</v>
      </c>
      <c r="C46" s="38" t="s">
        <v>186</v>
      </c>
      <c r="D46" s="39">
        <v>5</v>
      </c>
      <c r="E46" s="39"/>
      <c r="F46" s="38">
        <v>0.5</v>
      </c>
      <c r="G46" s="38"/>
      <c r="H46" s="39">
        <v>0.5</v>
      </c>
      <c r="I46" s="39"/>
      <c r="J46" s="38"/>
      <c r="K46" s="38"/>
      <c r="L46" s="39"/>
      <c r="M46" s="39"/>
      <c r="N46" s="38"/>
      <c r="O46" s="38"/>
      <c r="P46" s="39"/>
      <c r="Q46" s="39"/>
      <c r="R46" s="38"/>
      <c r="S46" s="38"/>
      <c r="T46" s="39"/>
      <c r="U46" s="39"/>
      <c r="V46" s="38"/>
      <c r="W46" s="38"/>
      <c r="Y46" s="5">
        <f aca="true" t="shared" si="15" ref="Y46:Y55">SUM(D46,F46,H46,J46,L46,N46,P46,R46,T46,V46)</f>
        <v>6</v>
      </c>
      <c r="Z46" s="5">
        <f aca="true" t="shared" si="16" ref="Z46:Z55">SUM(E46,G46,I46,K46,M46,O46,Q46,S46,U46,W46)</f>
        <v>0</v>
      </c>
      <c r="AB46" s="5">
        <f aca="true" t="shared" si="17" ref="AB46:AB55">Y46*0.05</f>
        <v>0.30000000000000004</v>
      </c>
      <c r="AC46" s="5">
        <f aca="true" t="shared" si="18" ref="AC46:AC55">Z46*0.05</f>
        <v>0</v>
      </c>
      <c r="AE46">
        <f>IF(AB46=0,"",(AB46/M$2)*100)</f>
        <v>0.11961722488038279</v>
      </c>
      <c r="AF46">
        <f>IF(AC46=0,"",(AC46/M$3)*100)</f>
      </c>
    </row>
    <row r="47" spans="1:32" ht="12.75">
      <c r="A47" s="37" t="s">
        <v>78</v>
      </c>
      <c r="B47" s="4" t="s">
        <v>106</v>
      </c>
      <c r="C47" s="38" t="s">
        <v>178</v>
      </c>
      <c r="D47" s="39">
        <v>1</v>
      </c>
      <c r="E47" s="39"/>
      <c r="F47" s="38"/>
      <c r="G47" s="38"/>
      <c r="H47" s="39"/>
      <c r="I47" s="39"/>
      <c r="J47" s="38"/>
      <c r="K47" s="38"/>
      <c r="L47" s="39"/>
      <c r="M47" s="39"/>
      <c r="N47" s="38"/>
      <c r="O47" s="38"/>
      <c r="P47" s="39"/>
      <c r="Q47" s="39"/>
      <c r="R47" s="38"/>
      <c r="S47" s="38">
        <v>2</v>
      </c>
      <c r="T47" s="39">
        <v>1</v>
      </c>
      <c r="U47" s="39"/>
      <c r="V47" s="38">
        <v>1</v>
      </c>
      <c r="W47" s="38"/>
      <c r="Y47" s="5">
        <f t="shared" si="15"/>
        <v>3</v>
      </c>
      <c r="Z47" s="5">
        <f t="shared" si="16"/>
        <v>2</v>
      </c>
      <c r="AB47" s="5">
        <f t="shared" si="17"/>
        <v>0.15000000000000002</v>
      </c>
      <c r="AC47" s="5">
        <f t="shared" si="18"/>
        <v>0.1</v>
      </c>
      <c r="AE47">
        <f aca="true" t="shared" si="19" ref="AE47:AE55">IF(AB47=0,"",(AB47/M$2)*100)</f>
        <v>0.059808612440191394</v>
      </c>
      <c r="AF47">
        <f aca="true" t="shared" si="20" ref="AF47:AF55">IF(AC47=0,"",(AC47/M$3)*100)</f>
        <v>0.12626262626262627</v>
      </c>
    </row>
    <row r="48" spans="1:32" ht="12.75">
      <c r="A48" s="37" t="s">
        <v>79</v>
      </c>
      <c r="B48" s="4" t="s">
        <v>106</v>
      </c>
      <c r="C48" s="38" t="s">
        <v>179</v>
      </c>
      <c r="D48" s="39">
        <v>0.5</v>
      </c>
      <c r="E48" s="39"/>
      <c r="F48" s="38"/>
      <c r="G48" s="38"/>
      <c r="H48" s="39"/>
      <c r="I48" s="39"/>
      <c r="J48" s="38"/>
      <c r="K48" s="38"/>
      <c r="L48" s="39"/>
      <c r="M48" s="39"/>
      <c r="N48" s="38"/>
      <c r="O48" s="38"/>
      <c r="P48" s="39"/>
      <c r="Q48" s="39"/>
      <c r="R48" s="38"/>
      <c r="S48" s="38"/>
      <c r="T48" s="39"/>
      <c r="U48" s="39"/>
      <c r="V48" s="38"/>
      <c r="W48" s="38"/>
      <c r="Y48" s="5">
        <f t="shared" si="15"/>
        <v>0.5</v>
      </c>
      <c r="Z48" s="5">
        <f t="shared" si="16"/>
        <v>0</v>
      </c>
      <c r="AB48" s="5">
        <f t="shared" si="17"/>
        <v>0.025</v>
      </c>
      <c r="AC48" s="5">
        <f t="shared" si="18"/>
        <v>0</v>
      </c>
      <c r="AE48">
        <f t="shared" si="19"/>
        <v>0.009968102073365232</v>
      </c>
      <c r="AF48">
        <f t="shared" si="20"/>
      </c>
    </row>
    <row r="49" spans="1:32" ht="12.75">
      <c r="A49" s="37" t="s">
        <v>80</v>
      </c>
      <c r="B49" s="4" t="s">
        <v>106</v>
      </c>
      <c r="C49" s="38" t="s">
        <v>185</v>
      </c>
      <c r="D49" s="39">
        <v>0.5</v>
      </c>
      <c r="E49" s="39"/>
      <c r="F49" s="38">
        <v>0.5</v>
      </c>
      <c r="G49" s="38"/>
      <c r="H49" s="39">
        <v>0.1</v>
      </c>
      <c r="I49" s="39"/>
      <c r="J49" s="38">
        <v>0.5</v>
      </c>
      <c r="K49" s="38"/>
      <c r="L49" s="39"/>
      <c r="M49" s="39"/>
      <c r="N49" s="38"/>
      <c r="O49" s="38"/>
      <c r="P49" s="39">
        <v>1</v>
      </c>
      <c r="Q49" s="39"/>
      <c r="R49" s="38"/>
      <c r="S49" s="38">
        <v>0.5</v>
      </c>
      <c r="T49" s="39">
        <v>0.5</v>
      </c>
      <c r="U49" s="39"/>
      <c r="V49" s="38">
        <v>0.5</v>
      </c>
      <c r="W49" s="38"/>
      <c r="Y49" s="5">
        <f t="shared" si="15"/>
        <v>3.6</v>
      </c>
      <c r="Z49" s="5">
        <f t="shared" si="16"/>
        <v>0.5</v>
      </c>
      <c r="AB49" s="5">
        <f t="shared" si="17"/>
        <v>0.18000000000000002</v>
      </c>
      <c r="AC49" s="5">
        <f t="shared" si="18"/>
        <v>0.025</v>
      </c>
      <c r="AE49">
        <f t="shared" si="19"/>
        <v>0.07177033492822968</v>
      </c>
      <c r="AF49">
        <f t="shared" si="20"/>
        <v>0.03156565656565657</v>
      </c>
    </row>
    <row r="50" spans="1:32" ht="12.75">
      <c r="A50" s="37" t="s">
        <v>81</v>
      </c>
      <c r="B50" s="4" t="s">
        <v>106</v>
      </c>
      <c r="C50" s="38" t="s">
        <v>192</v>
      </c>
      <c r="D50" s="39"/>
      <c r="E50" s="39"/>
      <c r="F50" s="38"/>
      <c r="G50" s="38"/>
      <c r="H50" s="39"/>
      <c r="I50" s="39"/>
      <c r="J50" s="38"/>
      <c r="K50" s="38"/>
      <c r="L50" s="39"/>
      <c r="M50" s="39"/>
      <c r="N50" s="38"/>
      <c r="O50" s="38"/>
      <c r="P50" s="39"/>
      <c r="Q50" s="39"/>
      <c r="R50" s="38"/>
      <c r="S50" s="38"/>
      <c r="T50" s="39"/>
      <c r="U50" s="39"/>
      <c r="V50" s="38">
        <v>0.1</v>
      </c>
      <c r="W50" s="38"/>
      <c r="Y50" s="5">
        <f t="shared" si="15"/>
        <v>0.1</v>
      </c>
      <c r="Z50" s="5">
        <f t="shared" si="16"/>
        <v>0</v>
      </c>
      <c r="AB50" s="5">
        <f t="shared" si="17"/>
        <v>0.005000000000000001</v>
      </c>
      <c r="AC50" s="5">
        <f t="shared" si="18"/>
        <v>0</v>
      </c>
      <c r="AE50">
        <f t="shared" si="19"/>
        <v>0.0019936204146730465</v>
      </c>
      <c r="AF50">
        <f t="shared" si="20"/>
      </c>
    </row>
    <row r="51" spans="1:32" ht="12.75">
      <c r="A51" s="37" t="s">
        <v>82</v>
      </c>
      <c r="B51" s="4" t="s">
        <v>198</v>
      </c>
      <c r="C51" s="38"/>
      <c r="D51" s="39"/>
      <c r="E51" s="39"/>
      <c r="F51" s="38"/>
      <c r="G51" s="38"/>
      <c r="H51" s="39"/>
      <c r="I51" s="39"/>
      <c r="J51" s="38"/>
      <c r="K51" s="38"/>
      <c r="L51" s="39"/>
      <c r="M51" s="39"/>
      <c r="N51" s="38"/>
      <c r="O51" s="38"/>
      <c r="P51" s="39"/>
      <c r="Q51" s="39"/>
      <c r="R51" s="38"/>
      <c r="S51" s="38"/>
      <c r="T51" s="39"/>
      <c r="U51" s="39"/>
      <c r="V51" s="38"/>
      <c r="W51" s="38"/>
      <c r="Y51" s="5">
        <f t="shared" si="15"/>
        <v>0</v>
      </c>
      <c r="Z51" s="5">
        <f t="shared" si="16"/>
        <v>0</v>
      </c>
      <c r="AB51" s="5">
        <f t="shared" si="17"/>
        <v>0</v>
      </c>
      <c r="AC51" s="5">
        <f t="shared" si="18"/>
        <v>0</v>
      </c>
      <c r="AE51">
        <f t="shared" si="19"/>
      </c>
      <c r="AF51">
        <f t="shared" si="20"/>
      </c>
    </row>
    <row r="52" spans="1:32" ht="12.75">
      <c r="A52" s="37" t="s">
        <v>83</v>
      </c>
      <c r="B52" s="4" t="s">
        <v>198</v>
      </c>
      <c r="C52" s="38"/>
      <c r="D52" s="39"/>
      <c r="E52" s="39"/>
      <c r="F52" s="38"/>
      <c r="G52" s="38"/>
      <c r="H52" s="39"/>
      <c r="I52" s="39"/>
      <c r="J52" s="38"/>
      <c r="K52" s="38"/>
      <c r="L52" s="39"/>
      <c r="M52" s="39"/>
      <c r="N52" s="38"/>
      <c r="O52" s="38"/>
      <c r="P52" s="39"/>
      <c r="Q52" s="39"/>
      <c r="R52" s="38"/>
      <c r="S52" s="38"/>
      <c r="T52" s="39"/>
      <c r="U52" s="39"/>
      <c r="V52" s="38"/>
      <c r="W52" s="38"/>
      <c r="Y52" s="5">
        <f t="shared" si="15"/>
        <v>0</v>
      </c>
      <c r="Z52" s="5">
        <f t="shared" si="16"/>
        <v>0</v>
      </c>
      <c r="AB52" s="5">
        <f t="shared" si="17"/>
        <v>0</v>
      </c>
      <c r="AC52" s="5">
        <f t="shared" si="18"/>
        <v>0</v>
      </c>
      <c r="AE52">
        <f t="shared" si="19"/>
      </c>
      <c r="AF52">
        <f t="shared" si="20"/>
      </c>
    </row>
    <row r="53" spans="1:32" ht="12.75">
      <c r="A53" s="37" t="s">
        <v>84</v>
      </c>
      <c r="B53" s="4" t="s">
        <v>198</v>
      </c>
      <c r="C53" s="38"/>
      <c r="D53" s="39"/>
      <c r="E53" s="39"/>
      <c r="F53" s="38"/>
      <c r="G53" s="38"/>
      <c r="H53" s="39"/>
      <c r="I53" s="39"/>
      <c r="J53" s="38"/>
      <c r="K53" s="38"/>
      <c r="L53" s="39"/>
      <c r="M53" s="39"/>
      <c r="N53" s="38"/>
      <c r="O53" s="38"/>
      <c r="P53" s="39"/>
      <c r="Q53" s="39"/>
      <c r="R53" s="38"/>
      <c r="S53" s="38"/>
      <c r="T53" s="39"/>
      <c r="U53" s="39"/>
      <c r="V53" s="38"/>
      <c r="W53" s="38"/>
      <c r="Y53" s="5">
        <f t="shared" si="15"/>
        <v>0</v>
      </c>
      <c r="Z53" s="5">
        <f t="shared" si="16"/>
        <v>0</v>
      </c>
      <c r="AB53" s="5">
        <f t="shared" si="17"/>
        <v>0</v>
      </c>
      <c r="AC53" s="5">
        <f t="shared" si="18"/>
        <v>0</v>
      </c>
      <c r="AE53">
        <f t="shared" si="19"/>
      </c>
      <c r="AF53">
        <f t="shared" si="20"/>
      </c>
    </row>
    <row r="54" spans="1:32" ht="12.75">
      <c r="A54" s="37" t="s">
        <v>85</v>
      </c>
      <c r="B54" s="4" t="s">
        <v>198</v>
      </c>
      <c r="C54" s="38"/>
      <c r="D54" s="39"/>
      <c r="E54" s="39"/>
      <c r="F54" s="38"/>
      <c r="G54" s="38"/>
      <c r="H54" s="39"/>
      <c r="I54" s="39"/>
      <c r="J54" s="38"/>
      <c r="K54" s="38"/>
      <c r="L54" s="39"/>
      <c r="M54" s="39"/>
      <c r="N54" s="38"/>
      <c r="O54" s="38"/>
      <c r="P54" s="39"/>
      <c r="Q54" s="39"/>
      <c r="R54" s="38"/>
      <c r="S54" s="38"/>
      <c r="T54" s="39"/>
      <c r="U54" s="39"/>
      <c r="V54" s="38"/>
      <c r="W54" s="38"/>
      <c r="Y54" s="5">
        <f t="shared" si="15"/>
        <v>0</v>
      </c>
      <c r="Z54" s="5">
        <f t="shared" si="16"/>
        <v>0</v>
      </c>
      <c r="AB54" s="5">
        <f t="shared" si="17"/>
        <v>0</v>
      </c>
      <c r="AC54" s="5">
        <f t="shared" si="18"/>
        <v>0</v>
      </c>
      <c r="AE54">
        <f t="shared" si="19"/>
      </c>
      <c r="AF54">
        <f t="shared" si="20"/>
      </c>
    </row>
    <row r="55" spans="1:32" ht="12.75">
      <c r="A55" s="37" t="s">
        <v>86</v>
      </c>
      <c r="B55" s="4" t="s">
        <v>198</v>
      </c>
      <c r="C55" s="38"/>
      <c r="D55" s="39"/>
      <c r="E55" s="39"/>
      <c r="F55" s="38"/>
      <c r="G55" s="38"/>
      <c r="H55" s="39"/>
      <c r="I55" s="39"/>
      <c r="J55" s="38"/>
      <c r="K55" s="38"/>
      <c r="L55" s="39"/>
      <c r="M55" s="39"/>
      <c r="N55" s="38"/>
      <c r="O55" s="38"/>
      <c r="P55" s="39"/>
      <c r="Q55" s="39"/>
      <c r="R55" s="38"/>
      <c r="S55" s="38"/>
      <c r="T55" s="39"/>
      <c r="U55" s="39"/>
      <c r="V55" s="38"/>
      <c r="W55" s="38"/>
      <c r="Y55" s="5">
        <f t="shared" si="15"/>
        <v>0</v>
      </c>
      <c r="Z55" s="5">
        <f t="shared" si="16"/>
        <v>0</v>
      </c>
      <c r="AB55" s="5">
        <f t="shared" si="17"/>
        <v>0</v>
      </c>
      <c r="AC55" s="5">
        <f t="shared" si="18"/>
        <v>0</v>
      </c>
      <c r="AE55">
        <f t="shared" si="19"/>
      </c>
      <c r="AF55">
        <f t="shared" si="20"/>
      </c>
    </row>
    <row r="56" spans="30:32" ht="12.75">
      <c r="AD56" s="43" t="s">
        <v>87</v>
      </c>
      <c r="AE56" s="43">
        <f>SUM(AE46:AE55)</f>
        <v>0.26315789473684215</v>
      </c>
      <c r="AF56" s="43">
        <f>SUM(AF46:AF55)</f>
        <v>0.15782828282828285</v>
      </c>
    </row>
    <row r="58" spans="1:3" ht="20.25">
      <c r="A58" s="49"/>
      <c r="B58" s="16"/>
      <c r="C58" s="16"/>
    </row>
    <row r="59" spans="1:3" ht="12.75">
      <c r="A59" s="16"/>
      <c r="B59" s="16"/>
      <c r="C59" s="16"/>
    </row>
    <row r="60" spans="1:3" ht="12.75">
      <c r="A60" s="16"/>
      <c r="B60" s="16"/>
      <c r="C60" s="16"/>
    </row>
    <row r="61" spans="1:3" ht="12.75">
      <c r="A61" s="16"/>
      <c r="B61" s="16"/>
      <c r="C61" s="16"/>
    </row>
    <row r="62" spans="1:3" ht="12.75">
      <c r="A62" s="16"/>
      <c r="B62" s="16"/>
      <c r="C62" s="16"/>
    </row>
    <row r="63" spans="1:3" ht="12.75">
      <c r="A63" s="16"/>
      <c r="B63" s="16"/>
      <c r="C63" s="16"/>
    </row>
    <row r="64" spans="1:6" ht="12.75">
      <c r="A64" s="16"/>
      <c r="B64" s="110"/>
      <c r="C64" s="16"/>
      <c r="E64" s="111"/>
      <c r="F64" s="111"/>
    </row>
    <row r="65" spans="1:6" ht="12.75">
      <c r="A65" s="16"/>
      <c r="B65" s="110"/>
      <c r="C65" s="16"/>
      <c r="D65" s="30"/>
      <c r="E65" s="111"/>
      <c r="F65" s="111"/>
    </row>
    <row r="66" spans="1:6" ht="12.75">
      <c r="A66" s="16"/>
      <c r="B66" s="110"/>
      <c r="C66" s="16"/>
      <c r="D66" s="31"/>
      <c r="E66" s="30"/>
      <c r="F66" s="30"/>
    </row>
    <row r="67" spans="1:6" ht="12.75">
      <c r="A67" s="16"/>
      <c r="B67" s="16"/>
      <c r="C67" s="16"/>
      <c r="E67">
        <f aca="true" t="shared" si="21" ref="E67:F82">AE8</f>
        <v>0.3488835725677831</v>
      </c>
      <c r="F67">
        <f t="shared" si="21"/>
        <v>0.07575757575757575</v>
      </c>
    </row>
    <row r="68" spans="1:6" ht="12.75">
      <c r="A68" s="16"/>
      <c r="B68" s="16"/>
      <c r="C68" s="16"/>
      <c r="E68">
        <f t="shared" si="21"/>
        <v>0.3488835725677831</v>
      </c>
      <c r="F68">
        <f t="shared" si="21"/>
        <v>0.1388888888888889</v>
      </c>
    </row>
    <row r="69" spans="1:6" ht="12.75">
      <c r="A69" s="16"/>
      <c r="B69" s="16"/>
      <c r="C69" s="16"/>
      <c r="E69">
        <f t="shared" si="21"/>
        <v>0.009968102073365232</v>
      </c>
      <c r="F69">
        <f t="shared" si="21"/>
      </c>
    </row>
    <row r="70" spans="1:6" ht="12.75">
      <c r="A70" s="16"/>
      <c r="B70" s="16"/>
      <c r="C70" s="16"/>
      <c r="E70">
        <f t="shared" si="21"/>
        <v>0.0019936204146730465</v>
      </c>
      <c r="F70">
        <f t="shared" si="21"/>
      </c>
    </row>
    <row r="71" spans="1:6" ht="12.75">
      <c r="A71" s="16"/>
      <c r="B71" s="16"/>
      <c r="C71" s="16"/>
      <c r="E71">
        <f t="shared" si="21"/>
        <v>0.003987240829346093</v>
      </c>
      <c r="F71">
        <f t="shared" si="21"/>
      </c>
    </row>
    <row r="72" spans="1:6" ht="12.75">
      <c r="A72" s="16"/>
      <c r="B72" s="16"/>
      <c r="C72" s="16"/>
      <c r="E72">
        <f t="shared" si="21"/>
      </c>
      <c r="F72">
        <f t="shared" si="21"/>
      </c>
    </row>
    <row r="73" spans="1:6" ht="12.75">
      <c r="A73" s="16"/>
      <c r="B73" s="16"/>
      <c r="C73" s="16"/>
      <c r="E73">
        <f t="shared" si="21"/>
      </c>
      <c r="F73">
        <f t="shared" si="21"/>
      </c>
    </row>
    <row r="74" spans="1:6" ht="12.75">
      <c r="A74" s="16"/>
      <c r="B74" s="16"/>
      <c r="C74" s="16"/>
      <c r="E74">
        <f t="shared" si="21"/>
      </c>
      <c r="F74">
        <f t="shared" si="21"/>
      </c>
    </row>
    <row r="75" spans="1:6" ht="12.75">
      <c r="A75" s="16"/>
      <c r="B75" s="16"/>
      <c r="C75" s="16"/>
      <c r="E75">
        <f t="shared" si="21"/>
      </c>
      <c r="F75">
        <f t="shared" si="21"/>
      </c>
    </row>
    <row r="76" spans="1:6" ht="12.75">
      <c r="A76" s="16"/>
      <c r="B76" s="16"/>
      <c r="C76" s="16"/>
      <c r="E76">
        <f t="shared" si="21"/>
      </c>
      <c r="F76">
        <f t="shared" si="21"/>
      </c>
    </row>
    <row r="77" spans="1:6" ht="12.75">
      <c r="A77" s="16"/>
      <c r="B77" s="16"/>
      <c r="C77" s="16"/>
      <c r="E77">
        <f t="shared" si="21"/>
      </c>
      <c r="F77">
        <f t="shared" si="21"/>
      </c>
    </row>
    <row r="78" spans="1:6" ht="12.75">
      <c r="A78" s="16"/>
      <c r="B78" s="16"/>
      <c r="C78" s="16"/>
      <c r="E78">
        <f t="shared" si="21"/>
      </c>
      <c r="F78">
        <f t="shared" si="21"/>
      </c>
    </row>
    <row r="79" spans="1:6" ht="12.75">
      <c r="A79" s="16"/>
      <c r="B79" s="16"/>
      <c r="C79" s="16"/>
      <c r="E79">
        <f t="shared" si="21"/>
      </c>
      <c r="F79">
        <f t="shared" si="21"/>
      </c>
    </row>
    <row r="80" spans="1:6" ht="12.75">
      <c r="A80" s="16"/>
      <c r="B80" s="16"/>
      <c r="C80" s="16"/>
      <c r="E80">
        <f t="shared" si="21"/>
      </c>
      <c r="F80">
        <f t="shared" si="21"/>
      </c>
    </row>
    <row r="81" spans="1:6" ht="12.75">
      <c r="A81" s="16"/>
      <c r="B81" s="16"/>
      <c r="C81" s="16"/>
      <c r="E81">
        <f t="shared" si="21"/>
      </c>
      <c r="F81">
        <f t="shared" si="21"/>
      </c>
    </row>
    <row r="82" spans="1:6" ht="12.75">
      <c r="A82" s="16"/>
      <c r="B82" s="16"/>
      <c r="C82" s="16"/>
      <c r="D82" t="str">
        <f>AD23</f>
        <v>Total1 - Bryo</v>
      </c>
      <c r="E82" s="5">
        <f t="shared" si="21"/>
        <v>0.7137161084529504</v>
      </c>
      <c r="F82" s="5">
        <f t="shared" si="21"/>
        <v>0.21464646464646464</v>
      </c>
    </row>
    <row r="83" spans="1:6" ht="12.75">
      <c r="A83" s="16"/>
      <c r="B83" s="16"/>
      <c r="C83" s="16"/>
      <c r="E83">
        <f aca="true" t="shared" si="22" ref="E83:E115">AE24</f>
      </c>
      <c r="F83">
        <f aca="true" t="shared" si="23" ref="F83:F115">AF24</f>
      </c>
    </row>
    <row r="84" spans="1:6" ht="12.75">
      <c r="A84" s="16"/>
      <c r="B84" s="16"/>
      <c r="C84" s="16"/>
      <c r="E84">
        <f t="shared" si="22"/>
      </c>
      <c r="F84">
        <f t="shared" si="23"/>
      </c>
    </row>
    <row r="85" spans="1:6" ht="12.75">
      <c r="A85" s="16"/>
      <c r="B85" s="16"/>
      <c r="C85" s="16"/>
      <c r="E85">
        <f t="shared" si="22"/>
      </c>
      <c r="F85">
        <f t="shared" si="23"/>
      </c>
    </row>
    <row r="86" spans="1:6" ht="12.75">
      <c r="A86" s="16"/>
      <c r="B86" s="16"/>
      <c r="C86" s="16"/>
      <c r="E86">
        <f t="shared" si="22"/>
      </c>
      <c r="F86">
        <f t="shared" si="23"/>
      </c>
    </row>
    <row r="87" spans="1:6" ht="12.75">
      <c r="A87" s="16"/>
      <c r="B87" s="16"/>
      <c r="C87" s="16"/>
      <c r="E87">
        <f t="shared" si="22"/>
      </c>
      <c r="F87">
        <f t="shared" si="23"/>
      </c>
    </row>
    <row r="88" spans="1:6" ht="12.75">
      <c r="A88" s="16"/>
      <c r="B88" s="16"/>
      <c r="C88" s="16"/>
      <c r="D88" t="str">
        <f>AD29</f>
        <v>Total 2 - Hépatique</v>
      </c>
      <c r="E88" s="5">
        <f t="shared" si="22"/>
        <v>0</v>
      </c>
      <c r="F88" s="5">
        <f t="shared" si="23"/>
        <v>0</v>
      </c>
    </row>
    <row r="89" spans="1:6" ht="12.75">
      <c r="A89" s="16"/>
      <c r="B89" s="16"/>
      <c r="C89" s="16"/>
      <c r="E89">
        <f t="shared" si="22"/>
        <v>0.08373205741626792</v>
      </c>
      <c r="F89">
        <f t="shared" si="23"/>
        <v>0.03156565656565657</v>
      </c>
    </row>
    <row r="90" spans="1:6" ht="12.75">
      <c r="A90" s="16"/>
      <c r="B90" s="16"/>
      <c r="C90" s="16"/>
      <c r="E90">
        <f t="shared" si="22"/>
        <v>0.37280701754385964</v>
      </c>
      <c r="F90">
        <f t="shared" si="23"/>
        <v>0.6628787878787878</v>
      </c>
    </row>
    <row r="91" spans="1:6" ht="12.75">
      <c r="A91" s="16"/>
      <c r="B91" s="16"/>
      <c r="C91" s="16"/>
      <c r="E91">
        <f t="shared" si="22"/>
        <v>0.4685007974481658</v>
      </c>
      <c r="F91">
        <f t="shared" si="23"/>
        <v>7.2601010101010095</v>
      </c>
    </row>
    <row r="92" spans="1:6" ht="12.75">
      <c r="A92" s="16"/>
      <c r="B92" s="16"/>
      <c r="C92" s="16"/>
      <c r="E92">
        <f t="shared" si="22"/>
        <v>0.003987240829346093</v>
      </c>
      <c r="F92">
        <f t="shared" si="23"/>
      </c>
    </row>
    <row r="93" spans="1:6" ht="12.75">
      <c r="A93" s="16"/>
      <c r="B93" s="16"/>
      <c r="C93" s="16"/>
      <c r="E93">
        <f t="shared" si="22"/>
        <v>0.003987240829346093</v>
      </c>
      <c r="F93">
        <f t="shared" si="23"/>
        <v>0.006313131313131315</v>
      </c>
    </row>
    <row r="94" spans="1:6" ht="12.75">
      <c r="A94" s="16"/>
      <c r="B94" s="16"/>
      <c r="C94" s="16"/>
      <c r="E94">
        <f t="shared" si="22"/>
        <v>0.00598086124401914</v>
      </c>
      <c r="F94">
        <f t="shared" si="23"/>
        <v>0.018939393939393943</v>
      </c>
    </row>
    <row r="95" spans="1:6" ht="12.75">
      <c r="A95" s="16"/>
      <c r="B95" s="16"/>
      <c r="C95" s="16"/>
      <c r="E95">
        <f t="shared" si="22"/>
        <v>0.0001993620414673046</v>
      </c>
      <c r="F95">
        <f t="shared" si="23"/>
      </c>
    </row>
    <row r="96" spans="1:6" ht="12.75">
      <c r="A96" s="16"/>
      <c r="B96" s="16"/>
      <c r="C96" s="16"/>
      <c r="E96">
        <f t="shared" si="22"/>
      </c>
      <c r="F96">
        <f t="shared" si="23"/>
      </c>
    </row>
    <row r="97" spans="1:6" ht="12.75">
      <c r="A97" s="16"/>
      <c r="B97" s="16"/>
      <c r="C97" s="16"/>
      <c r="E97">
        <f t="shared" si="22"/>
      </c>
      <c r="F97">
        <f t="shared" si="23"/>
      </c>
    </row>
    <row r="98" spans="1:6" ht="12.75">
      <c r="A98" s="16"/>
      <c r="B98" s="16"/>
      <c r="C98" s="16"/>
      <c r="E98">
        <f t="shared" si="22"/>
      </c>
      <c r="F98">
        <f t="shared" si="23"/>
      </c>
    </row>
    <row r="99" spans="1:6" ht="12.75">
      <c r="A99" s="16"/>
      <c r="B99" s="16"/>
      <c r="C99" s="16"/>
      <c r="E99">
        <f t="shared" si="22"/>
      </c>
      <c r="F99">
        <f t="shared" si="23"/>
      </c>
    </row>
    <row r="100" spans="1:6" ht="12.75">
      <c r="A100" s="16"/>
      <c r="B100" s="16"/>
      <c r="C100" s="16"/>
      <c r="E100">
        <f t="shared" si="22"/>
      </c>
      <c r="F100">
        <f t="shared" si="23"/>
      </c>
    </row>
    <row r="101" spans="1:6" ht="12.75">
      <c r="A101" s="16"/>
      <c r="B101" s="16"/>
      <c r="C101" s="16"/>
      <c r="E101">
        <f t="shared" si="22"/>
      </c>
      <c r="F101">
        <f t="shared" si="23"/>
      </c>
    </row>
    <row r="102" spans="1:6" ht="12.75">
      <c r="A102" s="16"/>
      <c r="B102" s="16"/>
      <c r="C102" s="16"/>
      <c r="E102">
        <f t="shared" si="22"/>
      </c>
      <c r="F102">
        <f t="shared" si="23"/>
      </c>
    </row>
    <row r="103" spans="1:6" ht="12.75">
      <c r="A103" s="16"/>
      <c r="B103" s="16"/>
      <c r="C103" s="16"/>
      <c r="E103">
        <f t="shared" si="22"/>
      </c>
      <c r="F103">
        <f t="shared" si="23"/>
      </c>
    </row>
    <row r="104" spans="1:6" ht="12.75">
      <c r="A104" s="16"/>
      <c r="B104" s="16"/>
      <c r="C104" s="16"/>
      <c r="D104" t="str">
        <f>AD45</f>
        <v>Total 3 - Algues</v>
      </c>
      <c r="E104" s="5">
        <f t="shared" si="22"/>
        <v>0.9391945773524719</v>
      </c>
      <c r="F104" s="5">
        <f t="shared" si="23"/>
        <v>7.979797979797979</v>
      </c>
    </row>
    <row r="105" spans="1:6" ht="12.75">
      <c r="A105" s="16"/>
      <c r="B105" s="16"/>
      <c r="C105" s="16"/>
      <c r="E105">
        <f t="shared" si="22"/>
        <v>0.11961722488038279</v>
      </c>
      <c r="F105">
        <f t="shared" si="23"/>
      </c>
    </row>
    <row r="106" spans="1:6" ht="12.75">
      <c r="A106" s="16"/>
      <c r="B106" s="16"/>
      <c r="C106" s="16"/>
      <c r="E106">
        <f t="shared" si="22"/>
        <v>0.059808612440191394</v>
      </c>
      <c r="F106">
        <f t="shared" si="23"/>
        <v>0.12626262626262627</v>
      </c>
    </row>
    <row r="107" spans="1:6" ht="12.75">
      <c r="A107" s="16"/>
      <c r="B107" s="16"/>
      <c r="C107" s="16"/>
      <c r="E107">
        <f t="shared" si="22"/>
        <v>0.009968102073365232</v>
      </c>
      <c r="F107">
        <f t="shared" si="23"/>
      </c>
    </row>
    <row r="108" spans="1:6" ht="12.75">
      <c r="A108" s="16"/>
      <c r="B108" s="16"/>
      <c r="C108" s="16"/>
      <c r="E108">
        <f t="shared" si="22"/>
        <v>0.07177033492822968</v>
      </c>
      <c r="F108">
        <f t="shared" si="23"/>
        <v>0.03156565656565657</v>
      </c>
    </row>
    <row r="109" spans="1:6" ht="12.75">
      <c r="A109" s="16"/>
      <c r="B109" s="16"/>
      <c r="C109" s="16"/>
      <c r="E109">
        <f t="shared" si="22"/>
        <v>0.0019936204146730465</v>
      </c>
      <c r="F109">
        <f t="shared" si="23"/>
      </c>
    </row>
    <row r="110" spans="1:6" ht="12.75">
      <c r="A110" s="16"/>
      <c r="B110" s="16"/>
      <c r="C110" s="16"/>
      <c r="E110">
        <f t="shared" si="22"/>
      </c>
      <c r="F110">
        <f t="shared" si="23"/>
      </c>
    </row>
    <row r="111" spans="1:6" ht="12.75">
      <c r="A111" s="16"/>
      <c r="B111" s="16"/>
      <c r="C111" s="16"/>
      <c r="E111">
        <f t="shared" si="22"/>
      </c>
      <c r="F111">
        <f t="shared" si="23"/>
      </c>
    </row>
    <row r="112" spans="1:6" ht="12.75">
      <c r="A112" s="16"/>
      <c r="B112" s="16"/>
      <c r="C112" s="16"/>
      <c r="E112">
        <f t="shared" si="22"/>
      </c>
      <c r="F112">
        <f t="shared" si="23"/>
      </c>
    </row>
    <row r="113" spans="1:6" ht="12.75">
      <c r="A113" s="16"/>
      <c r="B113" s="16"/>
      <c r="C113" s="16"/>
      <c r="E113">
        <f t="shared" si="22"/>
      </c>
      <c r="F113">
        <f t="shared" si="23"/>
      </c>
    </row>
    <row r="114" spans="1:6" ht="12.75">
      <c r="A114" s="16"/>
      <c r="B114" s="16"/>
      <c r="C114" s="16"/>
      <c r="E114">
        <f t="shared" si="22"/>
      </c>
      <c r="F114">
        <f t="shared" si="23"/>
      </c>
    </row>
    <row r="115" spans="4:6" ht="12.75">
      <c r="D115" t="str">
        <f>AD56</f>
        <v>Total4 - Phanérog.</v>
      </c>
      <c r="E115" s="5">
        <f t="shared" si="22"/>
        <v>0.26315789473684215</v>
      </c>
      <c r="F115" s="5">
        <f t="shared" si="23"/>
        <v>0.15782828282828285</v>
      </c>
    </row>
  </sheetData>
  <sheetProtection/>
  <mergeCells count="14">
    <mergeCell ref="N6:O6"/>
    <mergeCell ref="P6:Q6"/>
    <mergeCell ref="R6:S6"/>
    <mergeCell ref="T6:U6"/>
    <mergeCell ref="V6:W6"/>
    <mergeCell ref="B64:B66"/>
    <mergeCell ref="E64:E65"/>
    <mergeCell ref="F64:F65"/>
    <mergeCell ref="B5:B7"/>
    <mergeCell ref="D6:E6"/>
    <mergeCell ref="F6:G6"/>
    <mergeCell ref="H6:I6"/>
    <mergeCell ref="J6:K6"/>
    <mergeCell ref="L6:M6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F60"/>
  <sheetViews>
    <sheetView zoomScale="90" zoomScaleNormal="90" zoomScalePageLayoutView="0" workbookViewId="0" topLeftCell="A1">
      <selection activeCell="A8" sqref="A8"/>
    </sheetView>
  </sheetViews>
  <sheetFormatPr defaultColWidth="11.421875" defaultRowHeight="12.75"/>
  <cols>
    <col min="1" max="1" width="16.7109375" style="0" customWidth="1"/>
    <col min="3" max="3" width="32.140625" style="0" customWidth="1"/>
    <col min="4" max="4" width="18.28125" style="0" customWidth="1"/>
  </cols>
  <sheetData>
    <row r="1" ht="20.25">
      <c r="A1" s="50" t="s">
        <v>88</v>
      </c>
    </row>
    <row r="3" spans="1:5" ht="12.75">
      <c r="A3" t="s">
        <v>6</v>
      </c>
      <c r="B3" t="s">
        <v>1</v>
      </c>
      <c r="D3" s="16" t="s">
        <v>18</v>
      </c>
      <c r="E3" s="27">
        <v>42584</v>
      </c>
    </row>
    <row r="4" spans="1:2" ht="12.75">
      <c r="A4" t="s">
        <v>5</v>
      </c>
      <c r="B4" t="s">
        <v>2</v>
      </c>
    </row>
    <row r="5" spans="1:2" ht="12.75">
      <c r="A5" t="s">
        <v>13</v>
      </c>
      <c r="B5" t="s">
        <v>3</v>
      </c>
    </row>
    <row r="7" spans="1:6" ht="12.75" customHeight="1">
      <c r="A7" s="51"/>
      <c r="B7" s="114" t="s">
        <v>89</v>
      </c>
      <c r="C7" s="51"/>
      <c r="E7" s="115" t="s">
        <v>34</v>
      </c>
      <c r="F7" s="115" t="s">
        <v>34</v>
      </c>
    </row>
    <row r="8" spans="1:6" ht="12.75">
      <c r="A8" s="2" t="s">
        <v>20</v>
      </c>
      <c r="B8" s="114"/>
      <c r="C8" s="52" t="s">
        <v>21</v>
      </c>
      <c r="D8" s="30"/>
      <c r="E8" s="115"/>
      <c r="F8" s="115"/>
    </row>
    <row r="9" spans="1:6" ht="12.75">
      <c r="A9" s="2"/>
      <c r="B9" s="114"/>
      <c r="C9" s="2"/>
      <c r="D9" s="31"/>
      <c r="E9" s="4" t="s">
        <v>37</v>
      </c>
      <c r="F9" s="4" t="s">
        <v>38</v>
      </c>
    </row>
    <row r="10" spans="1:6" ht="12.75">
      <c r="A10" s="37" t="s">
        <v>39</v>
      </c>
      <c r="B10" s="35" t="s">
        <v>106</v>
      </c>
      <c r="C10" s="37" t="s">
        <v>176</v>
      </c>
      <c r="D10" s="37"/>
      <c r="E10" s="53">
        <v>0.3488835725677831</v>
      </c>
      <c r="F10" s="53">
        <v>0.07575757575757575</v>
      </c>
    </row>
    <row r="11" spans="1:6" ht="12.75">
      <c r="A11" s="37" t="s">
        <v>40</v>
      </c>
      <c r="B11" s="35" t="s">
        <v>106</v>
      </c>
      <c r="C11" s="37" t="s">
        <v>177</v>
      </c>
      <c r="D11" s="37"/>
      <c r="E11" s="53">
        <v>0.3488835725677831</v>
      </c>
      <c r="F11" s="53">
        <v>0.1388888888888889</v>
      </c>
    </row>
    <row r="12" spans="1:6" ht="12.75">
      <c r="A12" s="37" t="s">
        <v>41</v>
      </c>
      <c r="B12" s="35" t="s">
        <v>106</v>
      </c>
      <c r="C12" s="37" t="s">
        <v>180</v>
      </c>
      <c r="D12" s="37"/>
      <c r="E12" s="53">
        <v>0.009968102073365232</v>
      </c>
      <c r="F12" s="53" t="s">
        <v>198</v>
      </c>
    </row>
    <row r="13" spans="1:6" ht="12.75">
      <c r="A13" s="37" t="s">
        <v>42</v>
      </c>
      <c r="B13" s="35" t="s">
        <v>106</v>
      </c>
      <c r="C13" s="37" t="s">
        <v>189</v>
      </c>
      <c r="D13" s="37"/>
      <c r="E13" s="53">
        <v>0.0019936204146730465</v>
      </c>
      <c r="F13" s="53" t="s">
        <v>198</v>
      </c>
    </row>
    <row r="14" spans="1:6" ht="12.75">
      <c r="A14" s="37" t="s">
        <v>43</v>
      </c>
      <c r="B14" s="35" t="s">
        <v>106</v>
      </c>
      <c r="C14" s="37" t="s">
        <v>190</v>
      </c>
      <c r="D14" s="37"/>
      <c r="E14" s="53">
        <v>0.003987240829346093</v>
      </c>
      <c r="F14" s="53" t="s">
        <v>198</v>
      </c>
    </row>
    <row r="15" spans="1:6" ht="12.75">
      <c r="A15" s="37" t="s">
        <v>44</v>
      </c>
      <c r="B15" s="35" t="s">
        <v>198</v>
      </c>
      <c r="C15" s="37">
        <v>0</v>
      </c>
      <c r="D15" s="37"/>
      <c r="E15" s="53" t="s">
        <v>198</v>
      </c>
      <c r="F15" s="53" t="s">
        <v>198</v>
      </c>
    </row>
    <row r="16" spans="1:6" ht="12.75">
      <c r="A16" s="37" t="s">
        <v>45</v>
      </c>
      <c r="B16" s="35" t="s">
        <v>198</v>
      </c>
      <c r="C16" s="37">
        <v>0</v>
      </c>
      <c r="D16" s="37"/>
      <c r="E16" s="53" t="s">
        <v>198</v>
      </c>
      <c r="F16" s="53" t="s">
        <v>198</v>
      </c>
    </row>
    <row r="17" spans="1:6" ht="12.75">
      <c r="A17" s="37" t="s">
        <v>46</v>
      </c>
      <c r="B17" s="35" t="s">
        <v>198</v>
      </c>
      <c r="C17" s="37">
        <v>0</v>
      </c>
      <c r="D17" s="37"/>
      <c r="E17" s="53" t="s">
        <v>198</v>
      </c>
      <c r="F17" s="53" t="s">
        <v>198</v>
      </c>
    </row>
    <row r="18" spans="1:6" ht="12.75">
      <c r="A18" s="37" t="s">
        <v>47</v>
      </c>
      <c r="B18" s="35" t="s">
        <v>198</v>
      </c>
      <c r="C18" s="37">
        <v>0</v>
      </c>
      <c r="D18" s="37"/>
      <c r="E18" s="53" t="s">
        <v>198</v>
      </c>
      <c r="F18" s="53" t="s">
        <v>198</v>
      </c>
    </row>
    <row r="19" spans="1:6" ht="12.75">
      <c r="A19" s="37" t="s">
        <v>48</v>
      </c>
      <c r="B19" s="35" t="s">
        <v>198</v>
      </c>
      <c r="C19" s="37">
        <v>0</v>
      </c>
      <c r="D19" s="37"/>
      <c r="E19" s="53" t="s">
        <v>198</v>
      </c>
      <c r="F19" s="53" t="s">
        <v>198</v>
      </c>
    </row>
    <row r="20" spans="1:6" ht="12.75">
      <c r="A20" s="37" t="s">
        <v>49</v>
      </c>
      <c r="B20" s="35" t="s">
        <v>198</v>
      </c>
      <c r="C20" s="37">
        <v>0</v>
      </c>
      <c r="D20" s="37"/>
      <c r="E20" s="53" t="s">
        <v>198</v>
      </c>
      <c r="F20" s="53" t="s">
        <v>198</v>
      </c>
    </row>
    <row r="21" spans="1:6" ht="12.75">
      <c r="A21" s="37" t="s">
        <v>50</v>
      </c>
      <c r="B21" s="35" t="s">
        <v>198</v>
      </c>
      <c r="C21" s="37">
        <v>0</v>
      </c>
      <c r="D21" s="37"/>
      <c r="E21" s="53" t="s">
        <v>198</v>
      </c>
      <c r="F21" s="53" t="s">
        <v>198</v>
      </c>
    </row>
    <row r="22" spans="1:6" ht="12.75">
      <c r="A22" s="37" t="s">
        <v>51</v>
      </c>
      <c r="B22" s="35" t="s">
        <v>198</v>
      </c>
      <c r="C22" s="37">
        <v>0</v>
      </c>
      <c r="D22" s="37"/>
      <c r="E22" s="53" t="s">
        <v>198</v>
      </c>
      <c r="F22" s="53" t="s">
        <v>198</v>
      </c>
    </row>
    <row r="23" spans="1:6" ht="12.75">
      <c r="A23" s="37" t="s">
        <v>52</v>
      </c>
      <c r="B23" s="35" t="s">
        <v>198</v>
      </c>
      <c r="C23" s="37">
        <v>0</v>
      </c>
      <c r="D23" s="37"/>
      <c r="E23" s="53" t="s">
        <v>198</v>
      </c>
      <c r="F23" s="53" t="s">
        <v>198</v>
      </c>
    </row>
    <row r="24" spans="1:6" ht="12.75">
      <c r="A24" s="37" t="s">
        <v>53</v>
      </c>
      <c r="B24" s="35" t="s">
        <v>198</v>
      </c>
      <c r="C24" s="37">
        <v>0</v>
      </c>
      <c r="D24" s="37"/>
      <c r="E24" s="53" t="s">
        <v>198</v>
      </c>
      <c r="F24" s="53" t="s">
        <v>198</v>
      </c>
    </row>
    <row r="25" spans="1:6" ht="12.75">
      <c r="A25" s="40"/>
      <c r="B25" s="54"/>
      <c r="C25" s="40"/>
      <c r="D25" s="55" t="s">
        <v>54</v>
      </c>
      <c r="E25" s="56">
        <v>0.7137161084529504</v>
      </c>
      <c r="F25" s="56">
        <v>0.21464646464646464</v>
      </c>
    </row>
    <row r="26" spans="1:6" ht="12.75">
      <c r="A26" s="37" t="s">
        <v>55</v>
      </c>
      <c r="B26" s="35" t="s">
        <v>198</v>
      </c>
      <c r="C26" s="37">
        <v>0</v>
      </c>
      <c r="D26" s="37"/>
      <c r="E26" s="53" t="s">
        <v>198</v>
      </c>
      <c r="F26" s="53" t="s">
        <v>198</v>
      </c>
    </row>
    <row r="27" spans="1:6" ht="12.75">
      <c r="A27" s="37" t="s">
        <v>56</v>
      </c>
      <c r="B27" s="35" t="s">
        <v>198</v>
      </c>
      <c r="C27" s="37">
        <v>0</v>
      </c>
      <c r="D27" s="37"/>
      <c r="E27" s="53" t="s">
        <v>198</v>
      </c>
      <c r="F27" s="53" t="s">
        <v>198</v>
      </c>
    </row>
    <row r="28" spans="1:6" ht="12.75">
      <c r="A28" s="37" t="s">
        <v>57</v>
      </c>
      <c r="B28" s="35" t="s">
        <v>198</v>
      </c>
      <c r="C28" s="37">
        <v>0</v>
      </c>
      <c r="D28" s="37"/>
      <c r="E28" s="53" t="s">
        <v>198</v>
      </c>
      <c r="F28" s="53" t="s">
        <v>198</v>
      </c>
    </row>
    <row r="29" spans="1:6" ht="12.75">
      <c r="A29" s="37" t="s">
        <v>58</v>
      </c>
      <c r="B29" s="35" t="s">
        <v>198</v>
      </c>
      <c r="C29" s="37">
        <v>0</v>
      </c>
      <c r="D29" s="37"/>
      <c r="E29" s="53" t="s">
        <v>198</v>
      </c>
      <c r="F29" s="53" t="s">
        <v>198</v>
      </c>
    </row>
    <row r="30" spans="1:6" ht="12.75">
      <c r="A30" s="37" t="s">
        <v>59</v>
      </c>
      <c r="B30" s="35" t="s">
        <v>198</v>
      </c>
      <c r="C30" s="37">
        <v>0</v>
      </c>
      <c r="D30" s="37"/>
      <c r="E30" s="53" t="s">
        <v>198</v>
      </c>
      <c r="F30" s="53" t="s">
        <v>198</v>
      </c>
    </row>
    <row r="31" spans="1:6" ht="12.75">
      <c r="A31" s="40"/>
      <c r="B31" s="54"/>
      <c r="C31" s="40"/>
      <c r="D31" s="55" t="s">
        <v>60</v>
      </c>
      <c r="E31" s="56">
        <v>0</v>
      </c>
      <c r="F31" s="56">
        <v>0</v>
      </c>
    </row>
    <row r="32" spans="1:6" ht="12.75">
      <c r="A32" s="37" t="s">
        <v>61</v>
      </c>
      <c r="B32" s="35" t="s">
        <v>106</v>
      </c>
      <c r="C32" s="37" t="s">
        <v>181</v>
      </c>
      <c r="D32" s="37"/>
      <c r="E32" s="53">
        <v>0.08373205741626792</v>
      </c>
      <c r="F32" s="53">
        <v>0.03156565656565657</v>
      </c>
    </row>
    <row r="33" spans="1:6" ht="12.75">
      <c r="A33" s="37" t="s">
        <v>62</v>
      </c>
      <c r="B33" s="35" t="s">
        <v>106</v>
      </c>
      <c r="C33" s="37" t="s">
        <v>182</v>
      </c>
      <c r="D33" s="37"/>
      <c r="E33" s="53">
        <v>0.37280701754385964</v>
      </c>
      <c r="F33" s="53">
        <v>0.6628787878787878</v>
      </c>
    </row>
    <row r="34" spans="1:6" ht="12.75">
      <c r="A34" s="37" t="s">
        <v>63</v>
      </c>
      <c r="B34" s="35" t="s">
        <v>106</v>
      </c>
      <c r="C34" s="37" t="s">
        <v>183</v>
      </c>
      <c r="D34" s="37"/>
      <c r="E34" s="53">
        <v>0.4685007974481658</v>
      </c>
      <c r="F34" s="53">
        <v>7.2601010101010095</v>
      </c>
    </row>
    <row r="35" spans="1:6" ht="12.75">
      <c r="A35" s="37" t="s">
        <v>64</v>
      </c>
      <c r="B35" s="35" t="s">
        <v>106</v>
      </c>
      <c r="C35" s="37" t="s">
        <v>184</v>
      </c>
      <c r="D35" s="37"/>
      <c r="E35" s="53">
        <v>0.003987240829346093</v>
      </c>
      <c r="F35" s="53" t="s">
        <v>198</v>
      </c>
    </row>
    <row r="36" spans="1:6" ht="12.75">
      <c r="A36" s="37" t="s">
        <v>65</v>
      </c>
      <c r="B36" s="35" t="s">
        <v>106</v>
      </c>
      <c r="C36" s="37" t="s">
        <v>187</v>
      </c>
      <c r="D36" s="37"/>
      <c r="E36" s="53">
        <v>0.003987240829346093</v>
      </c>
      <c r="F36" s="53">
        <v>0.006313131313131315</v>
      </c>
    </row>
    <row r="37" spans="1:6" ht="12.75">
      <c r="A37" s="37" t="s">
        <v>66</v>
      </c>
      <c r="B37" s="35" t="s">
        <v>106</v>
      </c>
      <c r="C37" s="37" t="s">
        <v>188</v>
      </c>
      <c r="D37" s="37"/>
      <c r="E37" s="53">
        <v>0.00598086124401914</v>
      </c>
      <c r="F37" s="53">
        <v>0.018939393939393943</v>
      </c>
    </row>
    <row r="38" spans="1:6" ht="12.75">
      <c r="A38" s="37" t="s">
        <v>67</v>
      </c>
      <c r="B38" s="35" t="s">
        <v>106</v>
      </c>
      <c r="C38" s="37" t="s">
        <v>191</v>
      </c>
      <c r="D38" s="37"/>
      <c r="E38" s="53">
        <v>0.0001993620414673046</v>
      </c>
      <c r="F38" s="53" t="s">
        <v>198</v>
      </c>
    </row>
    <row r="39" spans="1:6" ht="12.75">
      <c r="A39" s="37" t="s">
        <v>68</v>
      </c>
      <c r="B39" s="35" t="s">
        <v>198</v>
      </c>
      <c r="C39" s="37">
        <v>0</v>
      </c>
      <c r="D39" s="37"/>
      <c r="E39" s="53" t="s">
        <v>198</v>
      </c>
      <c r="F39" s="53" t="s">
        <v>198</v>
      </c>
    </row>
    <row r="40" spans="1:6" ht="12.75">
      <c r="A40" s="37" t="s">
        <v>69</v>
      </c>
      <c r="B40" s="35" t="s">
        <v>198</v>
      </c>
      <c r="C40" s="37">
        <v>0</v>
      </c>
      <c r="D40" s="37"/>
      <c r="E40" s="53" t="s">
        <v>198</v>
      </c>
      <c r="F40" s="53" t="s">
        <v>198</v>
      </c>
    </row>
    <row r="41" spans="1:6" ht="12.75">
      <c r="A41" s="37" t="s">
        <v>70</v>
      </c>
      <c r="B41" s="35" t="s">
        <v>198</v>
      </c>
      <c r="C41" s="37">
        <v>0</v>
      </c>
      <c r="D41" s="37"/>
      <c r="E41" s="53" t="s">
        <v>198</v>
      </c>
      <c r="F41" s="53" t="s">
        <v>198</v>
      </c>
    </row>
    <row r="42" spans="1:6" ht="12.75">
      <c r="A42" s="37" t="s">
        <v>71</v>
      </c>
      <c r="B42" s="35" t="s">
        <v>198</v>
      </c>
      <c r="C42" s="37">
        <v>0</v>
      </c>
      <c r="D42" s="37"/>
      <c r="E42" s="53" t="s">
        <v>198</v>
      </c>
      <c r="F42" s="53" t="s">
        <v>198</v>
      </c>
    </row>
    <row r="43" spans="1:6" ht="12.75">
      <c r="A43" s="37" t="s">
        <v>72</v>
      </c>
      <c r="B43" s="35" t="s">
        <v>198</v>
      </c>
      <c r="C43" s="37">
        <v>0</v>
      </c>
      <c r="D43" s="37"/>
      <c r="E43" s="53" t="s">
        <v>198</v>
      </c>
      <c r="F43" s="53" t="s">
        <v>198</v>
      </c>
    </row>
    <row r="44" spans="1:6" ht="12.75">
      <c r="A44" s="37" t="s">
        <v>73</v>
      </c>
      <c r="B44" s="35" t="s">
        <v>198</v>
      </c>
      <c r="C44" s="37">
        <v>0</v>
      </c>
      <c r="D44" s="37"/>
      <c r="E44" s="53" t="s">
        <v>198</v>
      </c>
      <c r="F44" s="53" t="s">
        <v>198</v>
      </c>
    </row>
    <row r="45" spans="1:6" ht="12.75">
      <c r="A45" s="37" t="s">
        <v>74</v>
      </c>
      <c r="B45" s="35" t="s">
        <v>198</v>
      </c>
      <c r="C45" s="37">
        <v>0</v>
      </c>
      <c r="D45" s="37"/>
      <c r="E45" s="53" t="s">
        <v>198</v>
      </c>
      <c r="F45" s="53" t="s">
        <v>198</v>
      </c>
    </row>
    <row r="46" spans="1:6" ht="12.75">
      <c r="A46" s="37" t="s">
        <v>75</v>
      </c>
      <c r="B46" s="35" t="s">
        <v>198</v>
      </c>
      <c r="C46" s="37">
        <v>0</v>
      </c>
      <c r="D46" s="37"/>
      <c r="E46" s="53" t="s">
        <v>198</v>
      </c>
      <c r="F46" s="53" t="s">
        <v>198</v>
      </c>
    </row>
    <row r="47" spans="1:6" ht="12.75">
      <c r="A47" s="40"/>
      <c r="B47" s="54"/>
      <c r="C47" s="40"/>
      <c r="D47" s="55" t="s">
        <v>76</v>
      </c>
      <c r="E47" s="56">
        <v>0.9391945773524719</v>
      </c>
      <c r="F47" s="56">
        <v>7.979797979797979</v>
      </c>
    </row>
    <row r="48" spans="1:6" ht="12.75">
      <c r="A48" s="37" t="s">
        <v>77</v>
      </c>
      <c r="B48" s="35" t="s">
        <v>106</v>
      </c>
      <c r="C48" s="37" t="s">
        <v>186</v>
      </c>
      <c r="D48" s="37"/>
      <c r="E48" s="53">
        <v>0.11961722488038279</v>
      </c>
      <c r="F48" s="53" t="s">
        <v>198</v>
      </c>
    </row>
    <row r="49" spans="1:6" ht="12.75">
      <c r="A49" s="37" t="s">
        <v>78</v>
      </c>
      <c r="B49" s="35" t="s">
        <v>106</v>
      </c>
      <c r="C49" s="37" t="s">
        <v>178</v>
      </c>
      <c r="D49" s="37"/>
      <c r="E49" s="53">
        <v>0.059808612440191394</v>
      </c>
      <c r="F49" s="53">
        <v>0.12626262626262627</v>
      </c>
    </row>
    <row r="50" spans="1:6" ht="12.75">
      <c r="A50" s="37" t="s">
        <v>79</v>
      </c>
      <c r="B50" s="35" t="s">
        <v>106</v>
      </c>
      <c r="C50" s="37" t="s">
        <v>179</v>
      </c>
      <c r="D50" s="37"/>
      <c r="E50" s="53">
        <v>0.009968102073365232</v>
      </c>
      <c r="F50" s="53" t="s">
        <v>198</v>
      </c>
    </row>
    <row r="51" spans="1:6" ht="12.75">
      <c r="A51" s="37" t="s">
        <v>80</v>
      </c>
      <c r="B51" s="35" t="s">
        <v>106</v>
      </c>
      <c r="C51" s="37" t="s">
        <v>185</v>
      </c>
      <c r="D51" s="37"/>
      <c r="E51" s="53">
        <v>0.07177033492822968</v>
      </c>
      <c r="F51" s="53">
        <v>0.03156565656565657</v>
      </c>
    </row>
    <row r="52" spans="1:6" ht="12.75">
      <c r="A52" s="37" t="s">
        <v>81</v>
      </c>
      <c r="B52" s="35" t="s">
        <v>106</v>
      </c>
      <c r="C52" s="37" t="s">
        <v>192</v>
      </c>
      <c r="D52" s="37"/>
      <c r="E52" s="53">
        <v>0.0019936204146730465</v>
      </c>
      <c r="F52" s="53" t="s">
        <v>198</v>
      </c>
    </row>
    <row r="53" spans="1:6" ht="12.75">
      <c r="A53" s="37" t="s">
        <v>82</v>
      </c>
      <c r="B53" s="35" t="s">
        <v>198</v>
      </c>
      <c r="C53" s="37">
        <v>0</v>
      </c>
      <c r="D53" s="37"/>
      <c r="E53" s="53" t="s">
        <v>198</v>
      </c>
      <c r="F53" s="53" t="s">
        <v>198</v>
      </c>
    </row>
    <row r="54" spans="1:6" ht="12.75">
      <c r="A54" s="37" t="s">
        <v>83</v>
      </c>
      <c r="B54" s="35" t="s">
        <v>198</v>
      </c>
      <c r="C54" s="37">
        <v>0</v>
      </c>
      <c r="D54" s="37"/>
      <c r="E54" s="53" t="s">
        <v>198</v>
      </c>
      <c r="F54" s="53" t="s">
        <v>198</v>
      </c>
    </row>
    <row r="55" spans="1:6" ht="12.75">
      <c r="A55" s="37" t="s">
        <v>84</v>
      </c>
      <c r="B55" s="35" t="s">
        <v>198</v>
      </c>
      <c r="C55" s="37">
        <v>0</v>
      </c>
      <c r="D55" s="37"/>
      <c r="E55" s="53" t="s">
        <v>198</v>
      </c>
      <c r="F55" s="53" t="s">
        <v>198</v>
      </c>
    </row>
    <row r="56" spans="1:6" ht="12.75">
      <c r="A56" s="37" t="s">
        <v>85</v>
      </c>
      <c r="B56" s="35" t="s">
        <v>198</v>
      </c>
      <c r="C56" s="37">
        <v>0</v>
      </c>
      <c r="D56" s="37"/>
      <c r="E56" s="53" t="s">
        <v>198</v>
      </c>
      <c r="F56" s="53" t="s">
        <v>198</v>
      </c>
    </row>
    <row r="57" spans="1:6" ht="12.75">
      <c r="A57" s="37" t="s">
        <v>86</v>
      </c>
      <c r="B57" s="35" t="s">
        <v>198</v>
      </c>
      <c r="C57" s="37">
        <v>0</v>
      </c>
      <c r="D57" s="37"/>
      <c r="E57" s="53" t="s">
        <v>198</v>
      </c>
      <c r="F57" s="53" t="s">
        <v>198</v>
      </c>
    </row>
    <row r="58" spans="1:6" ht="12.75">
      <c r="A58" s="40"/>
      <c r="B58" s="54"/>
      <c r="C58" s="40"/>
      <c r="D58" s="55" t="s">
        <v>87</v>
      </c>
      <c r="E58" s="56">
        <v>0.26315789473684215</v>
      </c>
      <c r="F58" s="56">
        <v>0.15782828282828285</v>
      </c>
    </row>
    <row r="60" spans="4:6" ht="12.75">
      <c r="D60" s="57" t="s">
        <v>90</v>
      </c>
      <c r="E60" s="58">
        <v>1.9160685805422646</v>
      </c>
      <c r="F60" s="58">
        <v>8.352272727272727</v>
      </c>
    </row>
  </sheetData>
  <sheetProtection/>
  <mergeCells count="3">
    <mergeCell ref="B7:B9"/>
    <mergeCell ref="E7:E8"/>
    <mergeCell ref="F7:F8"/>
  </mergeCells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L117"/>
  <sheetViews>
    <sheetView tabSelected="1" zoomScale="90" zoomScaleNormal="90" zoomScalePageLayoutView="0" workbookViewId="0" topLeftCell="A1">
      <selection activeCell="A48" sqref="A48"/>
    </sheetView>
  </sheetViews>
  <sheetFormatPr defaultColWidth="15.7109375" defaultRowHeight="12.75"/>
  <cols>
    <col min="1" max="1" width="25.140625" style="59" customWidth="1"/>
    <col min="2" max="2" width="17.57421875" style="59" customWidth="1"/>
    <col min="3" max="3" width="13.7109375" style="59" customWidth="1"/>
    <col min="4" max="4" width="25.00390625" style="59" customWidth="1"/>
    <col min="5" max="5" width="11.7109375" style="59" customWidth="1"/>
    <col min="6" max="6" width="20.8515625" style="60" customWidth="1"/>
    <col min="7" max="7" width="18.28125" style="60" customWidth="1"/>
    <col min="8" max="8" width="16.421875" style="60" customWidth="1"/>
    <col min="9" max="9" width="12.00390625" style="60" customWidth="1"/>
    <col min="10" max="11" width="15.7109375" style="60" customWidth="1"/>
    <col min="12" max="17" width="15.7109375" style="61" customWidth="1"/>
    <col min="18" max="16384" width="15.7109375" style="59" customWidth="1"/>
  </cols>
  <sheetData>
    <row r="1" spans="1:11" ht="20.25" customHeight="1">
      <c r="A1" s="118" t="s">
        <v>91</v>
      </c>
      <c r="B1" s="118"/>
      <c r="C1" s="118"/>
      <c r="D1" s="119" t="s">
        <v>92</v>
      </c>
      <c r="E1" s="119"/>
      <c r="F1" s="62"/>
      <c r="G1" s="63"/>
      <c r="H1" s="64"/>
      <c r="I1" s="65"/>
      <c r="J1" s="65"/>
      <c r="K1" s="65"/>
    </row>
    <row r="2" spans="1:11" ht="18" customHeight="1">
      <c r="A2" s="66" t="s">
        <v>93</v>
      </c>
      <c r="B2" s="67"/>
      <c r="C2" s="67"/>
      <c r="D2" s="68"/>
      <c r="E2" s="69"/>
      <c r="F2" s="70"/>
      <c r="G2" s="71"/>
      <c r="H2" s="72"/>
      <c r="I2" s="65"/>
      <c r="J2" s="65"/>
      <c r="K2" s="65"/>
    </row>
    <row r="3" spans="1:11" ht="15.75" customHeight="1">
      <c r="A3" s="120"/>
      <c r="B3" s="120"/>
      <c r="C3" s="120"/>
      <c r="D3" s="120"/>
      <c r="E3" s="120"/>
      <c r="F3" s="70"/>
      <c r="G3" s="71"/>
      <c r="H3" s="72"/>
      <c r="I3" s="65"/>
      <c r="J3" s="65"/>
      <c r="K3" s="65"/>
    </row>
    <row r="4" spans="1:12" ht="17.25" customHeight="1">
      <c r="A4" s="121" t="s">
        <v>94</v>
      </c>
      <c r="B4" s="121"/>
      <c r="C4" s="121"/>
      <c r="D4" s="121"/>
      <c r="E4" s="121"/>
      <c r="F4" s="70"/>
      <c r="G4" s="71"/>
      <c r="H4" s="72"/>
      <c r="I4" s="65"/>
      <c r="J4" s="65"/>
      <c r="K4" s="65"/>
      <c r="L4" s="73"/>
    </row>
    <row r="5" spans="1:11" ht="10.5" customHeight="1">
      <c r="A5" s="122"/>
      <c r="B5" s="122"/>
      <c r="C5" s="74"/>
      <c r="D5" s="74"/>
      <c r="E5" s="75"/>
      <c r="F5" s="70"/>
      <c r="G5" s="71"/>
      <c r="H5" s="72"/>
      <c r="I5" s="65"/>
      <c r="J5" s="65"/>
      <c r="K5" s="65"/>
    </row>
    <row r="6" spans="1:12" ht="12.75" customHeight="1">
      <c r="A6" s="76" t="s">
        <v>95</v>
      </c>
      <c r="B6" s="123" t="s">
        <v>96</v>
      </c>
      <c r="C6" s="123"/>
      <c r="D6" s="123"/>
      <c r="E6" s="123"/>
      <c r="F6" s="71"/>
      <c r="G6" s="71"/>
      <c r="H6" s="72"/>
      <c r="I6" s="65"/>
      <c r="J6" s="65"/>
      <c r="K6" s="65"/>
      <c r="L6" s="73"/>
    </row>
    <row r="7" spans="1:12" ht="12" customHeight="1">
      <c r="A7" s="76" t="s">
        <v>97</v>
      </c>
      <c r="B7" s="123" t="s">
        <v>196</v>
      </c>
      <c r="C7" s="123"/>
      <c r="D7" s="123"/>
      <c r="E7" s="123"/>
      <c r="F7" s="71"/>
      <c r="G7" s="71"/>
      <c r="H7" s="72"/>
      <c r="I7" s="65"/>
      <c r="J7" s="65"/>
      <c r="K7" s="65"/>
      <c r="L7" s="73"/>
    </row>
    <row r="8" spans="1:12" ht="12.75" customHeight="1">
      <c r="A8" s="76" t="s">
        <v>0</v>
      </c>
      <c r="B8" s="124">
        <v>4026500</v>
      </c>
      <c r="C8" s="124"/>
      <c r="D8" s="124"/>
      <c r="E8" s="124"/>
      <c r="F8" s="71"/>
      <c r="G8" s="71"/>
      <c r="H8" s="72"/>
      <c r="I8" s="65"/>
      <c r="J8" s="65"/>
      <c r="K8" s="65"/>
      <c r="L8" s="73"/>
    </row>
    <row r="9" spans="1:12" ht="13.5" customHeight="1">
      <c r="A9" s="76" t="s">
        <v>98</v>
      </c>
      <c r="B9" s="125" t="s">
        <v>2</v>
      </c>
      <c r="C9" s="125"/>
      <c r="D9" s="125"/>
      <c r="E9" s="125"/>
      <c r="F9" s="71"/>
      <c r="G9" s="71"/>
      <c r="H9" s="72"/>
      <c r="I9" s="65"/>
      <c r="J9" s="65"/>
      <c r="K9" s="65"/>
      <c r="L9" s="73"/>
    </row>
    <row r="10" spans="1:12" ht="13.5" customHeight="1">
      <c r="A10" s="76" t="s">
        <v>4</v>
      </c>
      <c r="B10" s="125" t="s">
        <v>3</v>
      </c>
      <c r="C10" s="125"/>
      <c r="D10" s="125"/>
      <c r="E10" s="125"/>
      <c r="F10" s="71"/>
      <c r="G10" s="71"/>
      <c r="H10" s="72"/>
      <c r="I10" s="65"/>
      <c r="J10" s="65"/>
      <c r="K10" s="65"/>
      <c r="L10" s="73"/>
    </row>
    <row r="11" spans="1:12" ht="13.5" customHeight="1">
      <c r="A11" s="76" t="s">
        <v>99</v>
      </c>
      <c r="B11" s="116">
        <v>42584</v>
      </c>
      <c r="C11" s="116"/>
      <c r="D11" s="116"/>
      <c r="E11" s="116"/>
      <c r="F11" s="71"/>
      <c r="G11" s="71"/>
      <c r="H11" s="72"/>
      <c r="I11" s="65"/>
      <c r="J11" s="65"/>
      <c r="K11" s="65"/>
      <c r="L11" s="73"/>
    </row>
    <row r="12" spans="1:12" ht="17.25" customHeight="1">
      <c r="A12" s="117"/>
      <c r="B12" s="117"/>
      <c r="C12" s="77"/>
      <c r="D12" s="77"/>
      <c r="E12" s="78"/>
      <c r="F12" s="70"/>
      <c r="G12" s="71"/>
      <c r="H12" s="72"/>
      <c r="I12" s="65"/>
      <c r="J12" s="65"/>
      <c r="K12" s="65"/>
      <c r="L12" s="73"/>
    </row>
    <row r="13" spans="1:12" ht="18" customHeight="1">
      <c r="A13" s="121" t="s">
        <v>100</v>
      </c>
      <c r="B13" s="121"/>
      <c r="C13" s="121"/>
      <c r="D13" s="121"/>
      <c r="E13" s="121"/>
      <c r="F13" s="70"/>
      <c r="G13" s="71"/>
      <c r="H13" s="72"/>
      <c r="I13" s="65"/>
      <c r="J13" s="65"/>
      <c r="K13" s="65"/>
      <c r="L13" s="73"/>
    </row>
    <row r="14" spans="1:12" ht="11.25" customHeight="1">
      <c r="A14" s="128"/>
      <c r="B14" s="128"/>
      <c r="C14" s="128"/>
      <c r="D14" s="128"/>
      <c r="E14" s="128"/>
      <c r="F14" s="70"/>
      <c r="G14" s="71"/>
      <c r="H14" s="72"/>
      <c r="I14" s="65"/>
      <c r="J14" s="65"/>
      <c r="K14" s="65"/>
      <c r="L14" s="73"/>
    </row>
    <row r="15" spans="1:12" ht="12.75" customHeight="1">
      <c r="A15" s="79" t="s">
        <v>101</v>
      </c>
      <c r="B15" s="80" t="s">
        <v>102</v>
      </c>
      <c r="C15" s="129"/>
      <c r="D15" s="129"/>
      <c r="E15" s="129"/>
      <c r="F15" s="70"/>
      <c r="G15" s="71"/>
      <c r="H15" s="72"/>
      <c r="I15" s="65"/>
      <c r="J15" s="65"/>
      <c r="K15" s="65"/>
      <c r="L15" s="73"/>
    </row>
    <row r="16" spans="1:12" ht="15" customHeight="1">
      <c r="A16" s="81" t="s">
        <v>103</v>
      </c>
      <c r="B16" s="80" t="s">
        <v>104</v>
      </c>
      <c r="C16" s="129"/>
      <c r="D16" s="129"/>
      <c r="E16" s="129"/>
      <c r="F16" s="70"/>
      <c r="G16" s="71"/>
      <c r="H16" s="72"/>
      <c r="I16" s="65"/>
      <c r="J16" s="65"/>
      <c r="K16" s="65"/>
      <c r="L16" s="73"/>
    </row>
    <row r="17" spans="1:12" ht="14.25" customHeight="1">
      <c r="A17" s="130" t="s">
        <v>105</v>
      </c>
      <c r="B17" s="82" t="s">
        <v>106</v>
      </c>
      <c r="C17" s="83">
        <v>767406</v>
      </c>
      <c r="D17" s="131"/>
      <c r="E17" s="131"/>
      <c r="F17" s="70"/>
      <c r="G17" s="71"/>
      <c r="H17" s="72"/>
      <c r="I17" s="65"/>
      <c r="J17" s="65"/>
      <c r="K17" s="65"/>
      <c r="L17" s="73"/>
    </row>
    <row r="18" spans="1:12" ht="15.75" customHeight="1">
      <c r="A18" s="130"/>
      <c r="B18" s="82" t="s">
        <v>107</v>
      </c>
      <c r="C18" s="83">
        <v>6385297</v>
      </c>
      <c r="D18" s="131"/>
      <c r="E18" s="131"/>
      <c r="F18" s="70"/>
      <c r="G18" s="71"/>
      <c r="H18" s="72"/>
      <c r="I18" s="65"/>
      <c r="J18" s="65"/>
      <c r="K18" s="65"/>
      <c r="L18" s="73"/>
    </row>
    <row r="19" spans="1:12" ht="12.75" customHeight="1">
      <c r="A19" s="79" t="s">
        <v>108</v>
      </c>
      <c r="B19" s="84">
        <v>1119</v>
      </c>
      <c r="C19" s="132"/>
      <c r="D19" s="131"/>
      <c r="E19" s="131"/>
      <c r="F19" s="70"/>
      <c r="G19" s="71"/>
      <c r="H19" s="72"/>
      <c r="I19" s="65"/>
      <c r="J19" s="65"/>
      <c r="K19" s="65"/>
      <c r="L19" s="73"/>
    </row>
    <row r="20" spans="1:12" ht="12.75" customHeight="1">
      <c r="A20" s="79" t="s">
        <v>109</v>
      </c>
      <c r="B20" s="80" t="s">
        <v>197</v>
      </c>
      <c r="C20" s="132"/>
      <c r="D20" s="131"/>
      <c r="E20" s="131"/>
      <c r="F20" s="70"/>
      <c r="G20" s="71"/>
      <c r="H20" s="72"/>
      <c r="I20" s="65"/>
      <c r="J20" s="65"/>
      <c r="K20" s="65"/>
      <c r="L20" s="73"/>
    </row>
    <row r="21" spans="1:12" ht="12.75" customHeight="1">
      <c r="A21" s="79" t="s">
        <v>110</v>
      </c>
      <c r="B21" s="80" t="s">
        <v>111</v>
      </c>
      <c r="C21" s="132"/>
      <c r="D21" s="131"/>
      <c r="E21" s="131"/>
      <c r="F21" s="70"/>
      <c r="G21" s="71"/>
      <c r="H21" s="72"/>
      <c r="I21" s="65"/>
      <c r="J21" s="65"/>
      <c r="K21" s="65"/>
      <c r="L21" s="73"/>
    </row>
    <row r="22" spans="1:12" ht="12.75" customHeight="1">
      <c r="A22" s="79" t="s">
        <v>112</v>
      </c>
      <c r="B22" s="80" t="s">
        <v>113</v>
      </c>
      <c r="C22" s="132"/>
      <c r="D22" s="131"/>
      <c r="E22" s="131"/>
      <c r="F22" s="70"/>
      <c r="G22" s="71"/>
      <c r="H22" s="72"/>
      <c r="I22" s="65"/>
      <c r="J22" s="65"/>
      <c r="K22" s="65"/>
      <c r="L22" s="73"/>
    </row>
    <row r="23" spans="1:12" ht="12.75" customHeight="1">
      <c r="A23" s="79" t="s">
        <v>114</v>
      </c>
      <c r="B23" s="108">
        <v>100</v>
      </c>
      <c r="C23" s="132"/>
      <c r="D23" s="131"/>
      <c r="E23" s="131"/>
      <c r="F23" s="70"/>
      <c r="G23" s="71"/>
      <c r="H23" s="72"/>
      <c r="I23" s="65"/>
      <c r="J23" s="65"/>
      <c r="K23" s="65"/>
      <c r="L23" s="73"/>
    </row>
    <row r="24" spans="1:12" ht="12.75" customHeight="1">
      <c r="A24" s="81" t="s">
        <v>115</v>
      </c>
      <c r="B24" s="85">
        <v>100</v>
      </c>
      <c r="C24" s="132"/>
      <c r="D24" s="131"/>
      <c r="E24" s="131"/>
      <c r="F24" s="70"/>
      <c r="G24" s="71"/>
      <c r="H24" s="72"/>
      <c r="I24" s="65"/>
      <c r="J24" s="65"/>
      <c r="K24" s="65"/>
      <c r="L24" s="73"/>
    </row>
    <row r="25" spans="1:11" ht="13.5" customHeight="1">
      <c r="A25" s="81" t="s">
        <v>116</v>
      </c>
      <c r="B25" s="85">
        <v>3.3</v>
      </c>
      <c r="C25" s="132"/>
      <c r="D25" s="131"/>
      <c r="E25" s="131"/>
      <c r="F25" s="70"/>
      <c r="G25" s="71"/>
      <c r="H25" s="72"/>
      <c r="I25" s="65"/>
      <c r="J25" s="65"/>
      <c r="K25" s="65"/>
    </row>
    <row r="26" spans="1:11" ht="14.25" customHeight="1">
      <c r="A26" s="133"/>
      <c r="B26" s="133"/>
      <c r="C26" s="132"/>
      <c r="D26" s="131"/>
      <c r="E26" s="131"/>
      <c r="F26" s="70"/>
      <c r="G26" s="71"/>
      <c r="H26" s="72"/>
      <c r="I26" s="65"/>
      <c r="J26" s="65"/>
      <c r="K26" s="65"/>
    </row>
    <row r="27" spans="1:11" ht="17.25" customHeight="1">
      <c r="A27" s="121" t="s">
        <v>117</v>
      </c>
      <c r="B27" s="121"/>
      <c r="C27" s="121"/>
      <c r="D27" s="121"/>
      <c r="E27" s="121"/>
      <c r="F27" s="70"/>
      <c r="G27" s="71"/>
      <c r="H27" s="72"/>
      <c r="I27" s="65"/>
      <c r="J27" s="65"/>
      <c r="K27" s="65"/>
    </row>
    <row r="28" spans="1:11" ht="12.75" customHeight="1">
      <c r="A28" s="136" t="s">
        <v>118</v>
      </c>
      <c r="B28" s="136"/>
      <c r="C28" s="86"/>
      <c r="D28" s="86"/>
      <c r="E28" s="87"/>
      <c r="F28" s="70"/>
      <c r="G28" s="71"/>
      <c r="H28" s="72"/>
      <c r="I28" s="65"/>
      <c r="J28" s="65"/>
      <c r="K28" s="65"/>
    </row>
    <row r="29" spans="1:11" ht="12.75" customHeight="1">
      <c r="A29" s="88" t="s">
        <v>119</v>
      </c>
      <c r="B29" s="89" t="s">
        <v>120</v>
      </c>
      <c r="C29" s="89" t="s">
        <v>121</v>
      </c>
      <c r="D29" s="90" t="s">
        <v>122</v>
      </c>
      <c r="E29" s="91"/>
      <c r="F29" s="70"/>
      <c r="G29" s="71"/>
      <c r="H29" s="72"/>
      <c r="I29" s="65"/>
      <c r="J29" s="65"/>
      <c r="K29" s="65"/>
    </row>
    <row r="30" spans="1:11" ht="9.75" customHeight="1">
      <c r="A30" s="128" t="s">
        <v>123</v>
      </c>
      <c r="B30" s="128"/>
      <c r="C30" s="128"/>
      <c r="D30" s="128"/>
      <c r="E30" s="128"/>
      <c r="F30" s="70"/>
      <c r="G30" s="71"/>
      <c r="H30" s="72"/>
      <c r="I30" s="65"/>
      <c r="J30" s="65"/>
      <c r="K30" s="65"/>
    </row>
    <row r="31" spans="1:11" ht="12.75" customHeight="1">
      <c r="A31" s="92" t="s">
        <v>124</v>
      </c>
      <c r="B31" s="80">
        <v>2</v>
      </c>
      <c r="C31" s="137"/>
      <c r="D31" s="137"/>
      <c r="E31" s="137"/>
      <c r="F31" s="70"/>
      <c r="G31" s="71"/>
      <c r="H31" s="72"/>
      <c r="I31" s="65"/>
      <c r="J31" s="65"/>
      <c r="K31" s="65"/>
    </row>
    <row r="32" spans="1:11" ht="6" customHeight="1">
      <c r="A32" s="126"/>
      <c r="B32" s="126"/>
      <c r="C32" s="137"/>
      <c r="D32" s="137"/>
      <c r="E32" s="137"/>
      <c r="F32" s="70"/>
      <c r="G32" s="71"/>
      <c r="H32" s="72"/>
      <c r="I32" s="65"/>
      <c r="J32" s="65"/>
      <c r="K32" s="65"/>
    </row>
    <row r="33" spans="1:11" ht="28.5" customHeight="1">
      <c r="A33" s="138" t="s">
        <v>125</v>
      </c>
      <c r="B33" s="138"/>
      <c r="C33" s="139"/>
      <c r="D33" s="138" t="s">
        <v>126</v>
      </c>
      <c r="E33" s="138"/>
      <c r="F33" s="71"/>
      <c r="G33" s="71"/>
      <c r="H33" s="72"/>
      <c r="I33" s="65"/>
      <c r="J33" s="65"/>
      <c r="K33" s="65"/>
    </row>
    <row r="34" spans="1:11" ht="18.75" customHeight="1">
      <c r="A34" s="138"/>
      <c r="B34" s="138"/>
      <c r="C34" s="139"/>
      <c r="D34" s="138"/>
      <c r="E34" s="138"/>
      <c r="F34" s="71"/>
      <c r="G34" s="71"/>
      <c r="H34" s="72"/>
      <c r="I34" s="65"/>
      <c r="J34" s="65"/>
      <c r="K34" s="65"/>
    </row>
    <row r="35" spans="1:11" ht="26.25" customHeight="1">
      <c r="A35" s="93" t="s">
        <v>127</v>
      </c>
      <c r="B35" s="80">
        <v>76</v>
      </c>
      <c r="C35" s="139"/>
      <c r="D35" s="94" t="s">
        <v>128</v>
      </c>
      <c r="E35" s="95">
        <v>24</v>
      </c>
      <c r="F35" s="70"/>
      <c r="G35" s="71"/>
      <c r="H35" s="72"/>
      <c r="I35" s="65"/>
      <c r="J35" s="65"/>
      <c r="K35" s="65"/>
    </row>
    <row r="36" spans="1:11" ht="25.5" customHeight="1">
      <c r="A36" s="81" t="s">
        <v>129</v>
      </c>
      <c r="B36" s="85">
        <v>76</v>
      </c>
      <c r="C36" s="139"/>
      <c r="D36" s="96" t="s">
        <v>130</v>
      </c>
      <c r="E36" s="97">
        <v>24</v>
      </c>
      <c r="F36" s="70"/>
      <c r="G36" s="71"/>
      <c r="H36" s="72"/>
      <c r="I36" s="65"/>
      <c r="J36" s="65"/>
      <c r="K36" s="65"/>
    </row>
    <row r="37" spans="1:11" ht="26.25" customHeight="1">
      <c r="A37" s="81" t="s">
        <v>131</v>
      </c>
      <c r="B37" s="85">
        <v>3</v>
      </c>
      <c r="C37" s="139"/>
      <c r="D37" s="96" t="s">
        <v>132</v>
      </c>
      <c r="E37" s="97">
        <v>4</v>
      </c>
      <c r="F37" s="70"/>
      <c r="G37" s="71"/>
      <c r="H37" s="72"/>
      <c r="I37" s="65"/>
      <c r="J37" s="65"/>
      <c r="K37" s="65"/>
    </row>
    <row r="38" spans="1:11" ht="26.25" customHeight="1">
      <c r="A38" s="81" t="s">
        <v>133</v>
      </c>
      <c r="B38" s="80">
        <v>2</v>
      </c>
      <c r="C38" s="139"/>
      <c r="D38" s="96" t="s">
        <v>134</v>
      </c>
      <c r="E38" s="95">
        <v>10</v>
      </c>
      <c r="F38" s="70"/>
      <c r="G38" s="71"/>
      <c r="H38" s="72"/>
      <c r="I38" s="65"/>
      <c r="J38" s="65"/>
      <c r="K38" s="65"/>
    </row>
    <row r="39" spans="1:11" ht="23.25" customHeight="1">
      <c r="A39" s="81" t="s">
        <v>135</v>
      </c>
      <c r="B39" s="80" t="s">
        <v>193</v>
      </c>
      <c r="C39" s="139"/>
      <c r="D39" s="96" t="s">
        <v>135</v>
      </c>
      <c r="E39" s="95" t="s">
        <v>194</v>
      </c>
      <c r="F39" s="70"/>
      <c r="G39" s="71"/>
      <c r="H39" s="72"/>
      <c r="I39" s="65"/>
      <c r="J39" s="65"/>
      <c r="K39" s="65"/>
    </row>
    <row r="40" spans="1:11" ht="9" customHeight="1">
      <c r="A40" s="126"/>
      <c r="B40" s="126"/>
      <c r="C40" s="139"/>
      <c r="D40" s="127"/>
      <c r="E40" s="127"/>
      <c r="F40" s="70"/>
      <c r="G40" s="71"/>
      <c r="H40" s="72"/>
      <c r="I40" s="65"/>
      <c r="J40" s="65"/>
      <c r="K40" s="65"/>
    </row>
    <row r="41" spans="1:11" ht="12.75" customHeight="1">
      <c r="A41" s="134" t="s">
        <v>136</v>
      </c>
      <c r="B41" s="134"/>
      <c r="C41" s="139"/>
      <c r="D41" s="135" t="s">
        <v>136</v>
      </c>
      <c r="E41" s="135"/>
      <c r="F41" s="70"/>
      <c r="G41" s="71"/>
      <c r="H41" s="72"/>
      <c r="I41" s="65"/>
      <c r="J41" s="65"/>
      <c r="K41" s="65"/>
    </row>
    <row r="42" spans="1:11" ht="12.75" customHeight="1">
      <c r="A42" s="134"/>
      <c r="B42" s="134"/>
      <c r="C42" s="139"/>
      <c r="D42" s="135"/>
      <c r="E42" s="135"/>
      <c r="F42" s="70"/>
      <c r="G42" s="71"/>
      <c r="H42" s="72"/>
      <c r="I42" s="65"/>
      <c r="J42" s="65"/>
      <c r="K42" s="65"/>
    </row>
    <row r="43" spans="1:11" ht="12" customHeight="1">
      <c r="A43" s="79" t="s">
        <v>137</v>
      </c>
      <c r="B43" s="80"/>
      <c r="C43" s="139"/>
      <c r="D43" s="82" t="s">
        <v>137</v>
      </c>
      <c r="E43" s="95">
        <v>2</v>
      </c>
      <c r="F43" s="70"/>
      <c r="G43" s="71"/>
      <c r="H43" s="72"/>
      <c r="I43" s="65"/>
      <c r="J43" s="65"/>
      <c r="K43" s="65"/>
    </row>
    <row r="44" spans="1:11" ht="12.75" customHeight="1">
      <c r="A44" s="79" t="s">
        <v>138</v>
      </c>
      <c r="B44" s="80"/>
      <c r="C44" s="139"/>
      <c r="D44" s="82" t="s">
        <v>138</v>
      </c>
      <c r="E44" s="95">
        <v>3</v>
      </c>
      <c r="F44" s="70"/>
      <c r="G44" s="71"/>
      <c r="H44" s="72"/>
      <c r="I44" s="65"/>
      <c r="J44" s="65"/>
      <c r="K44" s="65"/>
    </row>
    <row r="45" spans="1:11" ht="12.75" customHeight="1">
      <c r="A45" s="79" t="s">
        <v>139</v>
      </c>
      <c r="B45" s="80"/>
      <c r="C45" s="139"/>
      <c r="D45" s="82" t="s">
        <v>139</v>
      </c>
      <c r="E45" s="95">
        <v>4</v>
      </c>
      <c r="F45" s="70"/>
      <c r="G45" s="71"/>
      <c r="H45" s="72"/>
      <c r="I45" s="65"/>
      <c r="J45" s="65"/>
      <c r="K45" s="65"/>
    </row>
    <row r="46" spans="1:11" ht="12.75" customHeight="1">
      <c r="A46" s="79" t="s">
        <v>140</v>
      </c>
      <c r="B46" s="80"/>
      <c r="C46" s="139"/>
      <c r="D46" s="82" t="s">
        <v>140</v>
      </c>
      <c r="E46" s="95"/>
      <c r="F46" s="70"/>
      <c r="G46" s="71"/>
      <c r="H46" s="72"/>
      <c r="I46" s="65"/>
      <c r="J46" s="65"/>
      <c r="K46" s="65"/>
    </row>
    <row r="47" spans="1:11" ht="12.75" customHeight="1">
      <c r="A47" s="79" t="s">
        <v>141</v>
      </c>
      <c r="B47" s="80"/>
      <c r="C47" s="139"/>
      <c r="D47" s="82" t="s">
        <v>141</v>
      </c>
      <c r="E47" s="95"/>
      <c r="F47" s="70"/>
      <c r="G47" s="71"/>
      <c r="H47" s="72"/>
      <c r="I47" s="65"/>
      <c r="J47" s="65"/>
      <c r="K47" s="65"/>
    </row>
    <row r="48" spans="1:11" ht="12.75" customHeight="1">
      <c r="A48" s="79" t="s">
        <v>142</v>
      </c>
      <c r="B48" s="80">
        <v>5</v>
      </c>
      <c r="C48" s="139"/>
      <c r="D48" s="82" t="s">
        <v>142</v>
      </c>
      <c r="E48" s="95"/>
      <c r="F48" s="70"/>
      <c r="G48" s="71"/>
      <c r="H48" s="72"/>
      <c r="I48" s="65"/>
      <c r="J48" s="65"/>
      <c r="K48" s="65"/>
    </row>
    <row r="49" spans="1:11" ht="12.75" customHeight="1">
      <c r="A49" s="79" t="s">
        <v>143</v>
      </c>
      <c r="B49" s="80"/>
      <c r="C49" s="139"/>
      <c r="D49" s="82" t="s">
        <v>143</v>
      </c>
      <c r="E49" s="95"/>
      <c r="F49" s="70"/>
      <c r="G49" s="71"/>
      <c r="H49" s="72"/>
      <c r="I49" s="65"/>
      <c r="J49" s="65"/>
      <c r="K49" s="65"/>
    </row>
    <row r="50" spans="1:11" ht="12.75" customHeight="1">
      <c r="A50" s="79" t="s">
        <v>144</v>
      </c>
      <c r="B50" s="80">
        <v>2</v>
      </c>
      <c r="C50" s="139"/>
      <c r="D50" s="82" t="s">
        <v>144</v>
      </c>
      <c r="E50" s="95"/>
      <c r="F50" s="70"/>
      <c r="G50" s="71"/>
      <c r="H50" s="72"/>
      <c r="I50" s="65"/>
      <c r="J50" s="65"/>
      <c r="K50" s="65"/>
    </row>
    <row r="51" spans="1:11" ht="12.75" customHeight="1">
      <c r="A51" s="98" t="s">
        <v>145</v>
      </c>
      <c r="B51" s="80">
        <v>2</v>
      </c>
      <c r="C51" s="139"/>
      <c r="D51" s="82" t="s">
        <v>145</v>
      </c>
      <c r="E51" s="95"/>
      <c r="F51" s="70"/>
      <c r="G51" s="71"/>
      <c r="H51" s="72"/>
      <c r="I51" s="65"/>
      <c r="J51" s="65"/>
      <c r="K51" s="65"/>
    </row>
    <row r="52" spans="1:11" ht="12.75" customHeight="1">
      <c r="A52" s="98" t="s">
        <v>146</v>
      </c>
      <c r="B52" s="80"/>
      <c r="C52" s="139"/>
      <c r="D52" s="99" t="s">
        <v>146</v>
      </c>
      <c r="E52" s="95"/>
      <c r="F52" s="70"/>
      <c r="G52" s="71"/>
      <c r="H52" s="72"/>
      <c r="I52" s="65"/>
      <c r="J52" s="65"/>
      <c r="K52" s="65"/>
    </row>
    <row r="53" spans="1:11" ht="12.75" customHeight="1">
      <c r="A53" s="82" t="s">
        <v>147</v>
      </c>
      <c r="B53" s="80"/>
      <c r="C53" s="139"/>
      <c r="D53" s="82" t="s">
        <v>147</v>
      </c>
      <c r="E53" s="95"/>
      <c r="F53" s="70"/>
      <c r="G53" s="71"/>
      <c r="H53" s="72"/>
      <c r="I53" s="65"/>
      <c r="J53" s="65"/>
      <c r="K53" s="65"/>
    </row>
    <row r="54" spans="1:11" ht="9.75" customHeight="1">
      <c r="A54" s="140"/>
      <c r="B54" s="140"/>
      <c r="C54" s="139"/>
      <c r="D54" s="141"/>
      <c r="E54" s="141"/>
      <c r="F54" s="70"/>
      <c r="G54" s="71"/>
      <c r="H54" s="72"/>
      <c r="I54" s="65"/>
      <c r="J54" s="65"/>
      <c r="K54" s="65"/>
    </row>
    <row r="55" spans="1:11" ht="12.75" customHeight="1">
      <c r="A55" s="134" t="s">
        <v>148</v>
      </c>
      <c r="B55" s="134"/>
      <c r="C55" s="139"/>
      <c r="D55" s="135" t="s">
        <v>148</v>
      </c>
      <c r="E55" s="135"/>
      <c r="F55" s="70"/>
      <c r="G55" s="71"/>
      <c r="H55" s="72"/>
      <c r="I55" s="65"/>
      <c r="J55" s="65"/>
      <c r="K55" s="65"/>
    </row>
    <row r="56" spans="1:11" ht="12.75" customHeight="1">
      <c r="A56" s="134"/>
      <c r="B56" s="134"/>
      <c r="C56" s="139"/>
      <c r="D56" s="135"/>
      <c r="E56" s="135"/>
      <c r="F56" s="70"/>
      <c r="G56" s="71"/>
      <c r="H56" s="72"/>
      <c r="I56" s="65"/>
      <c r="J56" s="65"/>
      <c r="K56" s="65"/>
    </row>
    <row r="57" spans="1:11" ht="12.75" customHeight="1">
      <c r="A57" s="100" t="s">
        <v>149</v>
      </c>
      <c r="B57" s="101">
        <v>4</v>
      </c>
      <c r="C57" s="139"/>
      <c r="D57" s="102" t="s">
        <v>149</v>
      </c>
      <c r="E57" s="95">
        <v>2</v>
      </c>
      <c r="F57" s="70"/>
      <c r="G57" s="71"/>
      <c r="H57" s="72"/>
      <c r="I57" s="65"/>
      <c r="J57" s="65"/>
      <c r="K57" s="65"/>
    </row>
    <row r="58" spans="1:11" ht="12.75" customHeight="1">
      <c r="A58" s="79" t="s">
        <v>150</v>
      </c>
      <c r="B58" s="80">
        <v>4</v>
      </c>
      <c r="C58" s="139"/>
      <c r="D58" s="82" t="s">
        <v>150</v>
      </c>
      <c r="E58" s="95">
        <v>5</v>
      </c>
      <c r="F58" s="70"/>
      <c r="G58" s="71"/>
      <c r="H58" s="72"/>
      <c r="I58" s="65"/>
      <c r="J58" s="65"/>
      <c r="K58" s="65"/>
    </row>
    <row r="59" spans="1:11" ht="12.75" customHeight="1">
      <c r="A59" s="79" t="s">
        <v>151</v>
      </c>
      <c r="B59" s="80"/>
      <c r="C59" s="139"/>
      <c r="D59" s="82" t="s">
        <v>151</v>
      </c>
      <c r="E59" s="95">
        <v>3</v>
      </c>
      <c r="F59" s="70"/>
      <c r="G59" s="71"/>
      <c r="H59" s="72"/>
      <c r="I59" s="65"/>
      <c r="J59" s="65"/>
      <c r="K59" s="65"/>
    </row>
    <row r="60" spans="1:11" ht="12.75" customHeight="1">
      <c r="A60" s="79" t="s">
        <v>152</v>
      </c>
      <c r="B60" s="80"/>
      <c r="C60" s="139"/>
      <c r="D60" s="82" t="s">
        <v>152</v>
      </c>
      <c r="E60" s="95"/>
      <c r="F60" s="70"/>
      <c r="G60" s="71"/>
      <c r="H60" s="72"/>
      <c r="I60" s="65"/>
      <c r="J60" s="65"/>
      <c r="K60" s="65"/>
    </row>
    <row r="61" spans="1:11" ht="12.75" customHeight="1">
      <c r="A61" s="79" t="s">
        <v>153</v>
      </c>
      <c r="B61" s="80"/>
      <c r="C61" s="139"/>
      <c r="D61" s="82" t="s">
        <v>153</v>
      </c>
      <c r="E61" s="95"/>
      <c r="F61" s="70"/>
      <c r="G61" s="71"/>
      <c r="H61" s="72"/>
      <c r="I61" s="65"/>
      <c r="J61" s="65"/>
      <c r="K61" s="65"/>
    </row>
    <row r="62" spans="1:11" ht="9" customHeight="1">
      <c r="A62" s="126"/>
      <c r="B62" s="126"/>
      <c r="C62" s="139"/>
      <c r="D62" s="127"/>
      <c r="E62" s="127"/>
      <c r="F62" s="70"/>
      <c r="G62" s="71"/>
      <c r="H62" s="72"/>
      <c r="I62" s="65"/>
      <c r="J62" s="65"/>
      <c r="K62" s="65"/>
    </row>
    <row r="63" spans="1:11" ht="12.75" customHeight="1">
      <c r="A63" s="134" t="s">
        <v>154</v>
      </c>
      <c r="B63" s="134"/>
      <c r="C63" s="139"/>
      <c r="D63" s="135" t="s">
        <v>154</v>
      </c>
      <c r="E63" s="135"/>
      <c r="F63" s="70"/>
      <c r="G63" s="71"/>
      <c r="H63" s="72"/>
      <c r="I63" s="65"/>
      <c r="J63" s="65"/>
      <c r="K63" s="65"/>
    </row>
    <row r="64" spans="1:11" ht="12.75" customHeight="1">
      <c r="A64" s="134"/>
      <c r="B64" s="134"/>
      <c r="C64" s="139"/>
      <c r="D64" s="135"/>
      <c r="E64" s="135"/>
      <c r="F64" s="70"/>
      <c r="G64" s="71"/>
      <c r="H64" s="72"/>
      <c r="I64" s="65"/>
      <c r="J64" s="65"/>
      <c r="K64" s="65"/>
    </row>
    <row r="65" spans="1:11" ht="12.75" customHeight="1">
      <c r="A65" s="100" t="s">
        <v>155</v>
      </c>
      <c r="B65" s="101"/>
      <c r="C65" s="139"/>
      <c r="D65" s="102" t="s">
        <v>155</v>
      </c>
      <c r="E65" s="95">
        <v>5</v>
      </c>
      <c r="F65" s="70"/>
      <c r="G65" s="71"/>
      <c r="H65" s="72"/>
      <c r="I65" s="65"/>
      <c r="J65" s="65"/>
      <c r="K65" s="65"/>
    </row>
    <row r="66" spans="1:11" ht="12.75" customHeight="1">
      <c r="A66" s="79" t="s">
        <v>156</v>
      </c>
      <c r="B66" s="80">
        <v>5</v>
      </c>
      <c r="C66" s="139"/>
      <c r="D66" s="82" t="s">
        <v>156</v>
      </c>
      <c r="E66" s="95"/>
      <c r="F66" s="70"/>
      <c r="G66" s="71"/>
      <c r="H66" s="72"/>
      <c r="I66" s="65"/>
      <c r="J66" s="65"/>
      <c r="K66" s="65"/>
    </row>
    <row r="67" spans="1:11" ht="12.75" customHeight="1">
      <c r="A67" s="79" t="s">
        <v>157</v>
      </c>
      <c r="B67" s="80">
        <v>1</v>
      </c>
      <c r="C67" s="139"/>
      <c r="D67" s="82" t="s">
        <v>157</v>
      </c>
      <c r="E67" s="95"/>
      <c r="F67" s="70"/>
      <c r="G67" s="71"/>
      <c r="H67" s="72"/>
      <c r="I67" s="65"/>
      <c r="J67" s="65"/>
      <c r="K67" s="65"/>
    </row>
    <row r="68" spans="1:11" ht="12.75" customHeight="1">
      <c r="A68" s="79" t="s">
        <v>158</v>
      </c>
      <c r="B68" s="80"/>
      <c r="C68" s="139"/>
      <c r="D68" s="82" t="s">
        <v>158</v>
      </c>
      <c r="E68" s="95"/>
      <c r="F68" s="70"/>
      <c r="G68" s="71"/>
      <c r="H68" s="72"/>
      <c r="I68" s="65"/>
      <c r="J68" s="65"/>
      <c r="K68" s="65"/>
    </row>
    <row r="69" spans="1:11" ht="12.75" customHeight="1">
      <c r="A69" s="79" t="s">
        <v>159</v>
      </c>
      <c r="B69" s="80"/>
      <c r="C69" s="139"/>
      <c r="D69" s="82" t="s">
        <v>159</v>
      </c>
      <c r="E69" s="95"/>
      <c r="F69" s="70"/>
      <c r="G69" s="71"/>
      <c r="H69" s="72"/>
      <c r="I69" s="65"/>
      <c r="J69" s="65"/>
      <c r="K69" s="65"/>
    </row>
    <row r="70" spans="1:11" ht="8.25" customHeight="1">
      <c r="A70" s="126"/>
      <c r="B70" s="126"/>
      <c r="C70" s="139"/>
      <c r="D70" s="127"/>
      <c r="E70" s="127"/>
      <c r="F70" s="70"/>
      <c r="G70" s="71"/>
      <c r="H70" s="72"/>
      <c r="I70" s="65"/>
      <c r="J70" s="65"/>
      <c r="K70" s="65"/>
    </row>
    <row r="71" spans="1:11" ht="12.75" customHeight="1">
      <c r="A71" s="134" t="s">
        <v>160</v>
      </c>
      <c r="B71" s="134"/>
      <c r="C71" s="139"/>
      <c r="D71" s="135" t="s">
        <v>160</v>
      </c>
      <c r="E71" s="135"/>
      <c r="F71" s="70"/>
      <c r="G71" s="71"/>
      <c r="H71" s="72"/>
      <c r="I71" s="65"/>
      <c r="J71" s="65"/>
      <c r="K71" s="65"/>
    </row>
    <row r="72" spans="1:11" ht="12.75" customHeight="1">
      <c r="A72" s="134"/>
      <c r="B72" s="134"/>
      <c r="C72" s="139"/>
      <c r="D72" s="135"/>
      <c r="E72" s="135"/>
      <c r="F72" s="70"/>
      <c r="G72" s="71"/>
      <c r="H72" s="72"/>
      <c r="I72" s="65"/>
      <c r="J72" s="65"/>
      <c r="K72" s="65"/>
    </row>
    <row r="73" spans="1:11" ht="12.75" customHeight="1">
      <c r="A73" s="100" t="s">
        <v>161</v>
      </c>
      <c r="B73" s="101"/>
      <c r="C73" s="139"/>
      <c r="D73" s="102" t="s">
        <v>161</v>
      </c>
      <c r="E73" s="95"/>
      <c r="F73" s="70"/>
      <c r="G73" s="71"/>
      <c r="H73" s="72"/>
      <c r="I73" s="65"/>
      <c r="J73" s="65"/>
      <c r="K73" s="65"/>
    </row>
    <row r="74" spans="1:11" ht="12.75" customHeight="1">
      <c r="A74" s="79" t="s">
        <v>162</v>
      </c>
      <c r="B74" s="80"/>
      <c r="C74" s="139"/>
      <c r="D74" s="82" t="s">
        <v>162</v>
      </c>
      <c r="E74" s="95">
        <v>2</v>
      </c>
      <c r="F74" s="70"/>
      <c r="G74" s="71"/>
      <c r="H74" s="72"/>
      <c r="I74" s="65"/>
      <c r="J74" s="65"/>
      <c r="K74" s="65"/>
    </row>
    <row r="75" spans="1:11" ht="12.75" customHeight="1">
      <c r="A75" s="79" t="s">
        <v>163</v>
      </c>
      <c r="B75" s="80">
        <v>3</v>
      </c>
      <c r="C75" s="139"/>
      <c r="D75" s="82" t="s">
        <v>163</v>
      </c>
      <c r="E75" s="95">
        <v>4</v>
      </c>
      <c r="F75" s="70"/>
      <c r="G75" s="71"/>
      <c r="H75" s="72"/>
      <c r="I75" s="65"/>
      <c r="J75" s="65"/>
      <c r="K75" s="65"/>
    </row>
    <row r="76" spans="1:11" ht="12.75" customHeight="1">
      <c r="A76" s="79" t="s">
        <v>164</v>
      </c>
      <c r="B76" s="80">
        <v>4</v>
      </c>
      <c r="C76" s="139"/>
      <c r="D76" s="82" t="s">
        <v>164</v>
      </c>
      <c r="E76" s="95">
        <v>4</v>
      </c>
      <c r="F76" s="70"/>
      <c r="G76" s="71"/>
      <c r="H76" s="72"/>
      <c r="I76" s="65"/>
      <c r="J76" s="65"/>
      <c r="K76" s="65"/>
    </row>
    <row r="77" spans="1:11" ht="13.5" customHeight="1">
      <c r="A77" s="79" t="s">
        <v>165</v>
      </c>
      <c r="B77" s="80">
        <v>4</v>
      </c>
      <c r="C77" s="139"/>
      <c r="D77" s="82" t="s">
        <v>165</v>
      </c>
      <c r="E77" s="95"/>
      <c r="F77" s="70"/>
      <c r="G77" s="71"/>
      <c r="H77" s="72"/>
      <c r="I77" s="65"/>
      <c r="J77" s="65"/>
      <c r="K77" s="65"/>
    </row>
    <row r="78" spans="1:11" ht="8.25" customHeight="1">
      <c r="A78" s="126"/>
      <c r="B78" s="126"/>
      <c r="C78" s="139"/>
      <c r="D78" s="127"/>
      <c r="E78" s="127"/>
      <c r="F78" s="70"/>
      <c r="G78" s="71"/>
      <c r="H78" s="72"/>
      <c r="I78" s="65"/>
      <c r="J78" s="65"/>
      <c r="K78" s="65"/>
    </row>
    <row r="79" spans="1:11" ht="12.75" customHeight="1">
      <c r="A79" s="134" t="s">
        <v>166</v>
      </c>
      <c r="B79" s="134"/>
      <c r="C79" s="139"/>
      <c r="D79" s="135" t="s">
        <v>166</v>
      </c>
      <c r="E79" s="135"/>
      <c r="F79" s="70"/>
      <c r="G79" s="71"/>
      <c r="H79" s="72"/>
      <c r="I79" s="65"/>
      <c r="J79" s="65"/>
      <c r="K79" s="65"/>
    </row>
    <row r="80" spans="1:11" ht="12.75" customHeight="1">
      <c r="A80" s="134"/>
      <c r="B80" s="134"/>
      <c r="C80" s="139"/>
      <c r="D80" s="135"/>
      <c r="E80" s="135"/>
      <c r="F80" s="70"/>
      <c r="G80" s="71"/>
      <c r="H80" s="72"/>
      <c r="I80" s="65"/>
      <c r="J80" s="65"/>
      <c r="K80" s="65"/>
    </row>
    <row r="81" spans="1:11" ht="12.75" customHeight="1">
      <c r="A81" s="79" t="s">
        <v>167</v>
      </c>
      <c r="B81" s="80"/>
      <c r="C81" s="139"/>
      <c r="D81" s="102" t="s">
        <v>167</v>
      </c>
      <c r="E81" s="95"/>
      <c r="F81" s="70"/>
      <c r="G81" s="71"/>
      <c r="H81" s="72"/>
      <c r="I81" s="65"/>
      <c r="J81" s="65"/>
      <c r="K81" s="65"/>
    </row>
    <row r="82" spans="1:11" ht="12.75" customHeight="1">
      <c r="A82" s="79" t="s">
        <v>168</v>
      </c>
      <c r="B82" s="80"/>
      <c r="C82" s="139"/>
      <c r="D82" s="82" t="s">
        <v>168</v>
      </c>
      <c r="E82" s="95"/>
      <c r="F82" s="70"/>
      <c r="G82" s="71"/>
      <c r="H82" s="72"/>
      <c r="I82" s="65"/>
      <c r="J82" s="65"/>
      <c r="K82" s="65"/>
    </row>
    <row r="83" spans="1:11" ht="11.25" customHeight="1">
      <c r="A83" s="79" t="s">
        <v>169</v>
      </c>
      <c r="B83" s="80">
        <v>5</v>
      </c>
      <c r="C83" s="139"/>
      <c r="D83" s="82" t="s">
        <v>169</v>
      </c>
      <c r="E83" s="95">
        <v>3</v>
      </c>
      <c r="F83" s="70"/>
      <c r="G83" s="71"/>
      <c r="H83" s="72"/>
      <c r="I83" s="65"/>
      <c r="J83" s="65"/>
      <c r="K83" s="65"/>
    </row>
    <row r="84" spans="1:11" ht="11.25" customHeight="1">
      <c r="A84" s="79" t="s">
        <v>170</v>
      </c>
      <c r="B84" s="80">
        <v>2</v>
      </c>
      <c r="C84" s="139"/>
      <c r="D84" s="82" t="s">
        <v>170</v>
      </c>
      <c r="E84" s="95">
        <v>3</v>
      </c>
      <c r="F84" s="70"/>
      <c r="G84" s="71"/>
      <c r="H84" s="72"/>
      <c r="I84" s="65"/>
      <c r="J84" s="65"/>
      <c r="K84" s="65"/>
    </row>
    <row r="85" spans="1:11" ht="12.75" customHeight="1">
      <c r="A85" s="79" t="s">
        <v>171</v>
      </c>
      <c r="B85" s="80"/>
      <c r="C85" s="139"/>
      <c r="D85" s="82" t="s">
        <v>171</v>
      </c>
      <c r="E85" s="95">
        <v>3</v>
      </c>
      <c r="F85" s="70"/>
      <c r="G85" s="71"/>
      <c r="H85" s="72"/>
      <c r="I85" s="65"/>
      <c r="J85" s="65"/>
      <c r="K85" s="65"/>
    </row>
    <row r="86" spans="1:11" ht="12" customHeight="1">
      <c r="A86" s="79" t="s">
        <v>172</v>
      </c>
      <c r="B86" s="80"/>
      <c r="C86" s="139"/>
      <c r="D86" s="82" t="s">
        <v>172</v>
      </c>
      <c r="E86" s="95">
        <v>2</v>
      </c>
      <c r="F86" s="70"/>
      <c r="G86" s="71"/>
      <c r="H86" s="72"/>
      <c r="I86" s="65"/>
      <c r="J86" s="65"/>
      <c r="K86" s="65"/>
    </row>
    <row r="87" spans="1:11" ht="12" customHeight="1">
      <c r="A87" s="79" t="s">
        <v>173</v>
      </c>
      <c r="B87" s="80"/>
      <c r="C87" s="139"/>
      <c r="D87" s="82" t="s">
        <v>173</v>
      </c>
      <c r="E87" s="95">
        <v>3</v>
      </c>
      <c r="F87" s="70"/>
      <c r="G87" s="71"/>
      <c r="H87" s="72"/>
      <c r="I87" s="65"/>
      <c r="J87" s="65"/>
      <c r="K87" s="65"/>
    </row>
    <row r="88" spans="1:11" ht="13.5" customHeight="1">
      <c r="A88" s="79" t="s">
        <v>174</v>
      </c>
      <c r="B88" s="80"/>
      <c r="C88" s="139"/>
      <c r="D88" s="82" t="s">
        <v>174</v>
      </c>
      <c r="E88" s="95"/>
      <c r="F88" s="70"/>
      <c r="G88" s="71"/>
      <c r="H88" s="72"/>
      <c r="I88" s="65"/>
      <c r="J88" s="65"/>
      <c r="K88" s="65"/>
    </row>
    <row r="89" spans="1:11" ht="6.75" customHeight="1">
      <c r="A89" s="145"/>
      <c r="B89" s="145"/>
      <c r="C89" s="139"/>
      <c r="D89" s="146"/>
      <c r="E89" s="146"/>
      <c r="F89" s="70"/>
      <c r="G89" s="71"/>
      <c r="H89" s="72"/>
      <c r="I89" s="65"/>
      <c r="J89" s="65"/>
      <c r="K89" s="65"/>
    </row>
    <row r="90" spans="1:11" ht="18" customHeight="1">
      <c r="A90" s="142" t="s">
        <v>175</v>
      </c>
      <c r="B90" s="142"/>
      <c r="C90" s="142"/>
      <c r="D90" s="142"/>
      <c r="E90" s="142"/>
      <c r="F90" s="70"/>
      <c r="G90" s="71"/>
      <c r="H90" s="72"/>
      <c r="I90" s="65"/>
      <c r="J90" s="65"/>
      <c r="K90" s="65"/>
    </row>
    <row r="91" spans="1:11" ht="18" customHeight="1">
      <c r="A91" s="142"/>
      <c r="B91" s="142"/>
      <c r="C91" s="142"/>
      <c r="D91" s="142"/>
      <c r="E91" s="142"/>
      <c r="F91" s="70"/>
      <c r="G91" s="71"/>
      <c r="H91" s="72"/>
      <c r="I91" s="65"/>
      <c r="J91" s="65"/>
      <c r="K91" s="65"/>
    </row>
    <row r="92" spans="1:11" ht="62.25" customHeight="1">
      <c r="A92" s="143" t="s">
        <v>195</v>
      </c>
      <c r="B92" s="144"/>
      <c r="C92" s="144"/>
      <c r="D92" s="144"/>
      <c r="E92" s="144"/>
      <c r="F92" s="71"/>
      <c r="G92" s="71"/>
      <c r="H92" s="72"/>
      <c r="I92" s="65"/>
      <c r="J92" s="65"/>
      <c r="K92" s="65"/>
    </row>
    <row r="93" spans="1:11" ht="18" customHeight="1">
      <c r="A93" s="103"/>
      <c r="B93" s="103"/>
      <c r="C93" s="103"/>
      <c r="D93" s="103"/>
      <c r="E93" s="103"/>
      <c r="F93" s="70"/>
      <c r="G93" s="71"/>
      <c r="H93" s="72"/>
      <c r="I93" s="65"/>
      <c r="J93" s="65"/>
      <c r="K93" s="65"/>
    </row>
    <row r="94" spans="1:11" ht="18" customHeight="1">
      <c r="A94" s="103"/>
      <c r="B94" s="103"/>
      <c r="C94" s="103"/>
      <c r="D94" s="103"/>
      <c r="E94" s="103"/>
      <c r="F94" s="70"/>
      <c r="G94" s="71"/>
      <c r="H94" s="72"/>
      <c r="I94" s="65"/>
      <c r="J94" s="65"/>
      <c r="K94" s="65"/>
    </row>
    <row r="95" spans="1:11" ht="18.75" customHeight="1">
      <c r="A95" s="103"/>
      <c r="B95" s="103"/>
      <c r="C95" s="103"/>
      <c r="D95" s="103"/>
      <c r="E95" s="103"/>
      <c r="F95" s="70"/>
      <c r="G95" s="71"/>
      <c r="H95" s="72"/>
      <c r="I95" s="65"/>
      <c r="J95" s="65"/>
      <c r="K95" s="65"/>
    </row>
    <row r="96" spans="1:11" ht="13.5" customHeight="1">
      <c r="A96" s="103"/>
      <c r="B96" s="103"/>
      <c r="C96" s="103"/>
      <c r="D96" s="103"/>
      <c r="E96" s="103"/>
      <c r="F96" s="70"/>
      <c r="G96" s="71"/>
      <c r="H96" s="72"/>
      <c r="I96" s="65"/>
      <c r="J96" s="65"/>
      <c r="K96" s="65"/>
    </row>
    <row r="97" spans="1:11" ht="18" customHeight="1">
      <c r="A97" s="103"/>
      <c r="B97" s="103"/>
      <c r="C97" s="103"/>
      <c r="D97" s="103"/>
      <c r="E97" s="103"/>
      <c r="F97" s="70"/>
      <c r="G97" s="71"/>
      <c r="H97" s="72"/>
      <c r="I97" s="65"/>
      <c r="J97" s="65"/>
      <c r="K97" s="65"/>
    </row>
    <row r="98" spans="1:11" ht="18" customHeight="1">
      <c r="A98" s="103"/>
      <c r="B98" s="103"/>
      <c r="C98" s="103"/>
      <c r="D98" s="103"/>
      <c r="E98" s="103"/>
      <c r="F98" s="70"/>
      <c r="G98" s="71"/>
      <c r="H98" s="72"/>
      <c r="I98" s="65"/>
      <c r="J98" s="65"/>
      <c r="K98" s="65"/>
    </row>
    <row r="99" spans="1:11" ht="18" customHeight="1">
      <c r="A99" s="103"/>
      <c r="B99" s="103"/>
      <c r="C99" s="103"/>
      <c r="D99" s="103"/>
      <c r="E99" s="103"/>
      <c r="F99" s="70"/>
      <c r="G99" s="71"/>
      <c r="H99" s="72"/>
      <c r="I99" s="65"/>
      <c r="J99" s="65"/>
      <c r="K99" s="65"/>
    </row>
    <row r="100" spans="1:11" ht="18" customHeight="1">
      <c r="A100" s="103"/>
      <c r="B100" s="103"/>
      <c r="C100" s="103"/>
      <c r="D100" s="103"/>
      <c r="E100" s="103"/>
      <c r="F100" s="70"/>
      <c r="G100" s="71"/>
      <c r="H100" s="72"/>
      <c r="I100" s="65"/>
      <c r="J100" s="65"/>
      <c r="K100" s="65"/>
    </row>
    <row r="101" spans="1:11" ht="18" customHeight="1">
      <c r="A101" s="103"/>
      <c r="B101" s="103"/>
      <c r="C101" s="103"/>
      <c r="D101" s="103"/>
      <c r="E101" s="103"/>
      <c r="F101" s="70"/>
      <c r="G101" s="71"/>
      <c r="H101" s="72"/>
      <c r="I101" s="65"/>
      <c r="J101" s="65"/>
      <c r="K101" s="65"/>
    </row>
    <row r="102" spans="1:8" ht="20.25">
      <c r="A102" s="103"/>
      <c r="B102" s="103"/>
      <c r="C102" s="103"/>
      <c r="D102" s="103"/>
      <c r="E102" s="103"/>
      <c r="F102" s="70"/>
      <c r="G102" s="71"/>
      <c r="H102" s="72"/>
    </row>
    <row r="103" spans="1:8" ht="20.25">
      <c r="A103" s="103"/>
      <c r="B103" s="103"/>
      <c r="C103" s="103"/>
      <c r="D103" s="103"/>
      <c r="E103" s="103"/>
      <c r="F103" s="70"/>
      <c r="G103" s="71"/>
      <c r="H103" s="72"/>
    </row>
    <row r="104" spans="1:8" ht="20.25">
      <c r="A104" s="103"/>
      <c r="B104" s="103"/>
      <c r="C104" s="103"/>
      <c r="D104" s="103"/>
      <c r="E104" s="103"/>
      <c r="F104" s="70"/>
      <c r="G104" s="71"/>
      <c r="H104" s="72"/>
    </row>
    <row r="105" spans="1:8" ht="20.25">
      <c r="A105" s="103"/>
      <c r="B105" s="103"/>
      <c r="C105" s="103"/>
      <c r="D105" s="103"/>
      <c r="E105" s="103"/>
      <c r="F105" s="70"/>
      <c r="G105" s="71"/>
      <c r="H105" s="72"/>
    </row>
    <row r="106" spans="1:8" ht="20.25">
      <c r="A106" s="103"/>
      <c r="B106" s="103"/>
      <c r="C106" s="103"/>
      <c r="D106" s="103"/>
      <c r="E106" s="103"/>
      <c r="F106" s="70"/>
      <c r="G106" s="71"/>
      <c r="H106" s="72"/>
    </row>
    <row r="107" spans="1:8" ht="20.25">
      <c r="A107" s="103"/>
      <c r="B107" s="103"/>
      <c r="C107" s="103"/>
      <c r="D107" s="103"/>
      <c r="E107" s="103"/>
      <c r="F107" s="70"/>
      <c r="G107" s="71"/>
      <c r="H107" s="72"/>
    </row>
    <row r="108" spans="1:8" ht="20.25">
      <c r="A108" s="103"/>
      <c r="B108" s="103"/>
      <c r="C108" s="103"/>
      <c r="D108" s="103"/>
      <c r="E108" s="103"/>
      <c r="F108" s="70"/>
      <c r="G108" s="71"/>
      <c r="H108" s="72"/>
    </row>
    <row r="109" spans="1:8" ht="20.25">
      <c r="A109" s="103"/>
      <c r="B109" s="103"/>
      <c r="D109" s="103"/>
      <c r="E109" s="103"/>
      <c r="F109" s="70"/>
      <c r="G109" s="71"/>
      <c r="H109" s="72"/>
    </row>
    <row r="110" spans="4:8" ht="20.25">
      <c r="D110" s="103"/>
      <c r="E110" s="103"/>
      <c r="F110" s="70"/>
      <c r="G110" s="71"/>
      <c r="H110" s="72"/>
    </row>
    <row r="111" spans="4:8" ht="20.25">
      <c r="D111" s="103"/>
      <c r="E111" s="103"/>
      <c r="F111" s="70"/>
      <c r="G111" s="71"/>
      <c r="H111" s="72"/>
    </row>
    <row r="112" spans="6:8" ht="20.25">
      <c r="F112" s="70"/>
      <c r="G112" s="71"/>
      <c r="H112" s="72"/>
    </row>
    <row r="113" spans="6:8" ht="20.25">
      <c r="F113" s="70"/>
      <c r="G113" s="71"/>
      <c r="H113" s="72"/>
    </row>
    <row r="114" spans="6:8" ht="20.25">
      <c r="F114" s="70"/>
      <c r="G114" s="71"/>
      <c r="H114" s="72"/>
    </row>
    <row r="115" spans="6:8" ht="20.25">
      <c r="F115" s="70"/>
      <c r="G115" s="104"/>
      <c r="H115" s="72"/>
    </row>
    <row r="116" spans="6:8" ht="20.25">
      <c r="F116" s="105"/>
      <c r="G116" s="106"/>
      <c r="H116" s="107"/>
    </row>
    <row r="117" spans="6:8" ht="20.25">
      <c r="F117" s="106"/>
      <c r="H117" s="106"/>
    </row>
  </sheetData>
  <sheetProtection/>
  <mergeCells count="51">
    <mergeCell ref="A90:E91"/>
    <mergeCell ref="A92:E92"/>
    <mergeCell ref="A78:B78"/>
    <mergeCell ref="D78:E78"/>
    <mergeCell ref="A89:B89"/>
    <mergeCell ref="D89:E89"/>
    <mergeCell ref="A79:B80"/>
    <mergeCell ref="D79:E80"/>
    <mergeCell ref="A62:B62"/>
    <mergeCell ref="D62:E62"/>
    <mergeCell ref="A63:B64"/>
    <mergeCell ref="D63:E64"/>
    <mergeCell ref="A70:B70"/>
    <mergeCell ref="D70:E70"/>
    <mergeCell ref="A71:B72"/>
    <mergeCell ref="D71:E72"/>
    <mergeCell ref="D33:E34"/>
    <mergeCell ref="A41:B42"/>
    <mergeCell ref="D41:E42"/>
    <mergeCell ref="A54:B54"/>
    <mergeCell ref="D54:E54"/>
    <mergeCell ref="A26:B26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B9:E9"/>
    <mergeCell ref="B10:E10"/>
    <mergeCell ref="A40:B40"/>
    <mergeCell ref="D40:E40"/>
    <mergeCell ref="A13:E13"/>
    <mergeCell ref="A14:E14"/>
    <mergeCell ref="C15:E16"/>
    <mergeCell ref="A17:A18"/>
    <mergeCell ref="D17:E26"/>
    <mergeCell ref="C19:C26"/>
    <mergeCell ref="B11:E11"/>
    <mergeCell ref="A12:B12"/>
    <mergeCell ref="A1:C1"/>
    <mergeCell ref="D1:E1"/>
    <mergeCell ref="A3:E3"/>
    <mergeCell ref="A4:E4"/>
    <mergeCell ref="A5:B5"/>
    <mergeCell ref="B6:E6"/>
    <mergeCell ref="B7:E7"/>
    <mergeCell ref="B8:E8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  <formula2>0</formula2>
    </dataValidation>
    <dataValidation type="list" allowBlank="1" showErrorMessage="1" sqref="B31">
      <formula1>"1,2"</formula1>
      <formula2>0</formula2>
    </dataValidation>
    <dataValidation type="list" allowBlank="1" showErrorMessage="1" error="La valeur doit etre un nombre entier compris entre 1 et 5" sqref="B43:B51 E43:E51 B53 E53">
      <formula1>"0,1,2,3,4,5"</formula1>
      <formula2>0</formula2>
    </dataValidation>
    <dataValidation type="list" allowBlank="1" showErrorMessage="1" sqref="B73:B77 E73:E77">
      <formula1>"0,1,2,3,4,5"</formula1>
      <formula2>0</formula2>
    </dataValidation>
    <dataValidation type="list" allowBlank="1" showErrorMessage="1" sqref="B57:B61 E57:E61 B65:B69 E65:E69 B81:B88 E81:E88">
      <formula1>"0,1,2,3,4,5,"</formula1>
      <formula2>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ErrorMessage="1" sqref="B39 E39">
      <formula1>"absent,peu abondant,abondant,très abondant"</formula1>
      <formula2>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ErrorMessage="1" sqref="B16">
      <formula1>"DROITE,GAUCHE"</formula1>
      <formula2>0</formula2>
    </dataValidation>
    <dataValidation type="decimal" allowBlank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5">
      <formula1>0</formula1>
      <formula2>1000</formula2>
    </dataValidation>
    <dataValidation type="list" allowBlank="1" showErrorMessage="1" sqref="B15">
      <formula1>"IBMR standard,points contacts,mixte"</formula1>
      <formula2>0</formula2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>
      <formula1>0</formula1>
      <formula2>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  <formula2>0</formula2>
    </dataValidation>
    <dataValidation type="list" allowBlank="1" showInputMessage="1" showErrorMessage="1" prompt="Veuillez faire un choix dans la liste déroulante." sqref="B22">
      <formula1>"NULLE OU FAIBLE,MOYENNE,FORTE"</formula1>
      <formula2>0</formula2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  <formula2>0</formula2>
    </dataValidation>
  </dataValidations>
  <printOptions/>
  <pageMargins left="0.7875" right="0.7875" top="0.4798611111111111" bottom="0.32013888888888886" header="0.25972222222222224" footer="0.1798611111111111"/>
  <pageSetup fitToHeight="2" fitToWidth="1" horizontalDpi="300" verticalDpi="300" orientation="portrait" paperSize="9"/>
  <headerFooter alignWithMargins="0">
    <oddHeader>&amp;LDescription stationnelle IBMR&amp;RModèle Irstea v_3.6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Alban Gerbault</cp:lastModifiedBy>
  <cp:lastPrinted>2016-08-08T11:20:51Z</cp:lastPrinted>
  <dcterms:modified xsi:type="dcterms:W3CDTF">2017-03-22T15:36:03Z</dcterms:modified>
  <cp:category/>
  <cp:version/>
  <cp:contentType/>
  <cp:contentStatus/>
</cp:coreProperties>
</file>