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00" sheetId="1" state="visible" r:id="rId3"/>
  </sheets>
  <definedNames>
    <definedName function="false" hidden="false" localSheetId="0" name="_xlnm.Print_Area" vbProcedure="false">'04027200'!$A$1:$Q$82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<sst xmlns="http://schemas.openxmlformats.org/spreadsheetml/2006/main" count="174" uniqueCount="110">
  <si>
    <t xml:space="preserve">Relevés floristiques aquatiques - IBMR</t>
  </si>
  <si>
    <t xml:space="preserve">AQUABIO</t>
  </si>
  <si>
    <t xml:space="preserve">Christelle GISSET, Laetitia BLANCHARD</t>
  </si>
  <si>
    <t xml:space="preserve">l'Allier</t>
  </si>
  <si>
    <t xml:space="preserve">ALLIER À SAINT-CHRISTOPHE-D'ALLIER</t>
  </si>
  <si>
    <t xml:space="preserve">04027200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</si>
  <si>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</si>
  <si>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</si>
  <si>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</si>
  <si>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</si>
  <si>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</si>
  <si>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</si>
  <si>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</si>
  <si>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</si>
  <si>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</si>
  <si>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</si>
  <si>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</si>
  <si>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rapide</t>
  </si>
  <si>
    <t xml:space="preserve">ch. lotique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</si>
  <si>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</si>
  <si>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</si>
  <si>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</si>
  <si>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</si>
  <si>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</si>
  <si>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</si>
  <si>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</si>
  <si>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</si>
  <si>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</si>
  <si>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</si>
  <si>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</si>
  <si>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</si>
  <si>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</si>
  <si>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</si>
  <si>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</si>
  <si>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</si>
  <si>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</si>
  <si>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</si>
  <si>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</si>
  <si>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</si>
  <si>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</si>
  <si>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</si>
  <si>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</si>
  <si>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</si>
  <si>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</si>
  <si>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</si>
  <si>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</si>
  <si>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</si>
  <si>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</si>
  <si>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</si>
  <si>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</si>
  <si>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</si>
  <si>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</si>
  <si>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</si>
  <si>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</si>
  <si>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</si>
  <si>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</si>
  <si>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</si>
  <si>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</si>
  <si>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</si>
  <si>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</si>
  <si>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</si>
  <si>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</si>
  <si>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</si>
  <si>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</si>
  <si>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</si>
  <si>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</si>
  <si>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</si>
  <si>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</si>
  <si>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</si>
  <si>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</si>
  <si>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</si>
  <si>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</si>
  <si>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</si>
  <si>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</si>
  <si>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</si>
  <si>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</si>
  <si>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</si>
  <si>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OEDSPX</t>
  </si>
  <si>
    <t xml:space="preserve"> -</t>
  </si>
  <si>
    <t xml:space="preserve">AGRSTO</t>
  </si>
  <si>
    <t xml:space="preserve">MELSPX</t>
  </si>
  <si>
    <t xml:space="preserve">PHAARU</t>
  </si>
  <si>
    <t xml:space="preserve">SPISPX</t>
  </si>
  <si>
    <t xml:space="preserve">RANPEU</t>
  </si>
  <si>
    <t xml:space="preserve">RHYRIP</t>
  </si>
  <si>
    <t xml:space="preserve">TETSPX</t>
  </si>
  <si>
    <t xml:space="preserve">STISPX</t>
  </si>
  <si>
    <t xml:space="preserve">GLYFLU</t>
  </si>
  <si>
    <t xml:space="preserve">BRARIV</t>
  </si>
  <si>
    <t xml:space="preserve">LEASPX</t>
  </si>
  <si>
    <t xml:space="preserve">FONSQU</t>
  </si>
  <si>
    <t xml:space="preserve">CARACU</t>
  </si>
  <si>
    <t xml:space="preserve">ENCSPX</t>
  </si>
  <si>
    <t xml:space="preserve">GOMSPX</t>
  </si>
  <si>
    <t xml:space="preserve">LYSVUL</t>
  </si>
  <si>
    <t xml:space="preserve">MENLON</t>
  </si>
  <si>
    <t xml:space="preserve">cf.</t>
  </si>
  <si>
    <t xml:space="preserve">MENSPX</t>
  </si>
  <si>
    <t xml:space="preserve">PAASPX</t>
  </si>
  <si>
    <t xml:space="preserve">PLIROS</t>
  </si>
  <si>
    <t xml:space="preserve">RANREP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</si>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</sst>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42928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12.6153846153846</v>
      </c>
      <c r="N5" s="48"/>
      <c r="O5" s="49" t="s">
        <v>15</v>
      </c>
      <c r="P5" s="50" t="n">
        <v>12.5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21</v>
      </c>
      <c r="C7" s="66" t="n">
        <v>79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12</v>
      </c>
      <c r="C9" s="66" t="n">
        <v>0.200000002980232</v>
      </c>
      <c r="D9" s="82"/>
      <c r="E9" s="82"/>
      <c r="F9" s="83" t="n">
        <f aca="false">($B9*$B$7+$C9*$C$7)/100</f>
        <v>2.67800000235438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12.1099999975413</v>
      </c>
      <c r="C20" s="155" t="n">
        <f aca="false">SUM(C23:C82)</f>
        <v>0.394999996758997</v>
      </c>
      <c r="D20" s="156"/>
      <c r="E20" s="157" t="s">
        <v>52</v>
      </c>
      <c r="F20" s="158" t="n">
        <f aca="false">($B20*$B$7+$C20*$C$7)/100</f>
        <v>2.85514999692328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2.54309999948367</v>
      </c>
      <c r="C21" s="166" t="n">
        <f aca="false">C20*C7/100</f>
        <v>0.312049997439608</v>
      </c>
      <c r="D21" s="167" t="s">
        <v>55</v>
      </c>
      <c r="E21" s="168"/>
      <c r="F21" s="169" t="n">
        <f aca="false">B21+C21</f>
        <v>2.85514999692328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0.00789999982342124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AGRSTO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0.0149999996647239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0.0139499996881932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0.00789999982342124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PHAARU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SPISPX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RANPEU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0.00209999995306134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0.00209999995306134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TETSPX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12</v>
      </c>
      <c r="C31" s="212" t="n">
        <v>0.109999999403954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2.60689999952912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0.00209999995306134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STISPX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0.00789999982342124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GLYFLU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0.00789999982342124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BRARIV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LEASPX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0.00209999995306134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FONSQU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</v>
      </c>
      <c r="C37" s="212" t="n">
        <v>0.100000001490116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0.0790000011771917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CARACU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0.00789999982342124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ENCSPX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GOMSPX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0.00789999982342124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LYSVUL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0.00789999982342124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96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MENLON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0.00789999982342124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MENSPX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98</v>
      </c>
      <c r="B43" s="211" t="n">
        <v>0.00999999977648258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PAASPX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99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0.00789999982342124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PLIROS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100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0.00789999982342124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RANREP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101</v>
      </c>
      <c r="B46" s="211" t="n">
        <v>0</v>
      </c>
      <c r="C46" s="212" t="n">
        <v>0.00999999977648258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0.00789999982342124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SOADUL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2.85514999692328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l'Allier</v>
      </c>
      <c r="B84" s="175" t="str">
        <f aca="false">C3</f>
        <v>ALLIER À SAINT-CHRISTOPHE-D'ALLIER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2.85514999692328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106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109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