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35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'04027350'!$A$1:$O$82</definedName>
    <definedName function="false" hidden="false" localSheetId="0" name="Excel_BuiltIn__FilterDatabase" vbProcedure="false">'04027350'!$A$23:$J$84</definedName>
    <definedName function="false" hidden="false" localSheetId="0" name="NOM" vbProcedure="false">'04027350'!$H$1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<sst xmlns="http://schemas.openxmlformats.org/spreadsheetml/2006/main" count="109" uniqueCount="105">
  <si>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</si>
  <si>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</si>
  <si>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</si>
  <si>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Marlène MEYNARD</t>
  </si>
  <si>
    <t xml:space="preserve">conforme AFNOR T90-395 oct. 2003</t>
  </si>
  <si>
    <t xml:space="preserve">l'Ance</t>
  </si>
  <si>
    <t xml:space="preserve">ANCE DU SUD à SAINT-PREJET-D'ALLIER</t>
  </si>
  <si>
    <t xml:space="preserve">04027350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</si>
  <si>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</si>
  <si>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</si>
  <si>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</si>
  <si>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</si>
  <si>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</si>
  <si>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</si>
  <si>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</si>
  <si>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</si>
  <si>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</si>
  <si>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</si>
  <si>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rapide</t>
  </si>
  <si>
    <t xml:space="preserve">pl. courant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</si>
  <si>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</si>
  <si>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</si>
  <si>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</si>
  <si>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</si>
  <si>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</si>
  <si>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</si>
  <si>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</si>
  <si>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</si>
  <si>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</si>
  <si>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</si>
  <si>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</si>
  <si>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</si>
  <si>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</si>
  <si>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</si>
  <si>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</si>
  <si>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</si>
  <si>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</si>
  <si>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</si>
  <si>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</si>
  <si>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</si>
  <si>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</si>
  <si>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</si>
  <si>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</si>
  <si>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</si>
  <si>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</si>
  <si>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</si>
  <si>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</si>
  <si>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</si>
  <si>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</si>
  <si>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</si>
  <si>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</si>
  <si>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</si>
  <si>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</si>
  <si>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</si>
  <si>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</si>
  <si>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</si>
  <si>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</si>
  <si>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</si>
  <si>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</si>
  <si>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(4,61000011488795 %)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</si>
  <si>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</si>
  <si>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</si>
  <si>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</si>
  <si>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</si>
  <si>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</si>
  <si>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</si>
  <si>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</si>
  <si>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</si>
  <si>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</si>
  <si>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</si>
  <si>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</si>
  <si>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</si>
  <si>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</si>
  <si>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</si>
  <si>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</si>
  <si>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</si>
  <si>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</si>
  <si>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</si>
  <si>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</si>
  <si>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MENLON</t>
  </si>
  <si>
    <t xml:space="preserve">GLYFLU</t>
  </si>
  <si>
    <t xml:space="preserve">LYSVUL</t>
  </si>
  <si>
    <t xml:space="preserve">FISCRA</t>
  </si>
  <si>
    <t xml:space="preserve">SPAERE</t>
  </si>
  <si>
    <t xml:space="preserve">AGRSTO</t>
  </si>
  <si>
    <t xml:space="preserve">AMBRIP</t>
  </si>
  <si>
    <t xml:space="preserve">SOADUL</t>
  </si>
  <si>
    <t xml:space="preserve">RANPEE</t>
  </si>
  <si>
    <t xml:space="preserve">RANREP</t>
  </si>
  <si>
    <t xml:space="preserve">PHAARU</t>
  </si>
  <si>
    <t xml:space="preserve">LEASPX</t>
  </si>
  <si>
    <t xml:space="preserve">DERWEB</t>
  </si>
  <si>
    <t xml:space="preserve">SPASPX</t>
  </si>
  <si>
    <t xml:space="preserve">FONSQU</t>
  </si>
  <si>
    <t xml:space="preserve">BRARIV</t>
  </si>
  <si>
    <t xml:space="preserve">CHIPOL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</si>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</sst>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41844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12.9230769230769</v>
      </c>
      <c r="M5" s="52"/>
      <c r="N5" s="53" t="s">
        <v>16</v>
      </c>
      <c r="O5" s="54" t="n">
        <v>13.0434782608696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50</v>
      </c>
      <c r="C7" s="66" t="n">
        <v>50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8.10000038146973</v>
      </c>
      <c r="C9" s="86" t="n">
        <v>0.800000011920929</v>
      </c>
      <c r="D9" s="87"/>
      <c r="E9" s="87"/>
      <c r="F9" s="88" t="n">
        <f aca="false">($B9*$B$7+$C9*$C$7)/100</f>
        <v>4.45000019669533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18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8.30000022985041</v>
      </c>
      <c r="C20" s="165" t="n">
        <f aca="false">SUM(C23:C82)</f>
        <v>0.919999999925494</v>
      </c>
      <c r="D20" s="166"/>
      <c r="E20" s="167" t="s">
        <v>53</v>
      </c>
      <c r="F20" s="168" t="n">
        <f aca="false">($B20*$B$7+$C20*$C$7)/100</f>
        <v>4.61000011488795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4.15000011492521</v>
      </c>
      <c r="C21" s="178" t="n">
        <f aca="false">C20*C7/100</f>
        <v>0.459999999962747</v>
      </c>
      <c r="D21" s="110" t="str">
        <f aca="false">IF(F21=0,"",IF((ABS(F21-F19))&gt;(0.2*F21),CONCATENATE(" rec. par taxa (",F21," %) supérieur à 20 % !"),""))</f>
        <v> rec. par taxa (4,61000011488795 %)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4.61000011488795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0.00499999988824129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MENLON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0.00499999988824129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GLYFLU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0.00499999988824129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LYSVUL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0.00499999988824129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FISCRA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0.00499999988824129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SPAERE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0.00499999988824129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AGRSTO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0.00499999988824129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AMBRIP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0.00499999988824129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SOADUL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0.00499999988824129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RANPEE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0.00999999977648258</v>
      </c>
      <c r="C32" s="222" t="n">
        <v>0.00999999977648258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0.00999999977648258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RANREP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0.00999999977648258</v>
      </c>
      <c r="C33" s="222" t="n">
        <v>0.300000011920929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0.155000005848706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PHAARU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0.00999999977648258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0.00499999988824129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LEASPX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0.00999999977648258</v>
      </c>
      <c r="C35" s="222" t="n">
        <v>0.00999999977648258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0.00999999977648258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DERWEB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0.00999999977648258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0.00499999988824129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SPASPX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0.00999999977648258</v>
      </c>
      <c r="C37" s="222" t="n">
        <v>0.00999999977648258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0.00999999977648258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FONSQU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94</v>
      </c>
      <c r="B38" s="221" t="n">
        <v>0.100000001490116</v>
      </c>
      <c r="C38" s="222" t="n">
        <v>0.00999999977648258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0.0550000006332994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BRARIV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95</v>
      </c>
      <c r="B39" s="221" t="n">
        <v>0.100000001490116</v>
      </c>
      <c r="C39" s="222" t="n">
        <v>0.00999999977648258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0.0550000006332994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CHIPOL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16</v>
      </c>
      <c r="B40" s="221" t="n">
        <v>8.01000022888184</v>
      </c>
      <c r="C40" s="222" t="n">
        <v>0.509999990463257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4.26000010967255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RHYRIP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96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l'Ance</v>
      </c>
      <c r="B84" s="256" t="str">
        <f aca="false">C3</f>
        <v>ANCE DU SUD à SAINT-PREJET-D'ALLIER</v>
      </c>
      <c r="C84" s="257" t="n">
        <f aca="false">A4</f>
        <v>41844</v>
      </c>
      <c r="D84" s="258" t="str">
        <f aca="false">IF(ISERROR(SUM($T$23:$T$82)/SUM($U$23:$U$82)),"",SUM($T$23:$T$82)/SUM($U$23:$U$82))</f>
        <v/>
      </c>
      <c r="E84" s="259" t="n">
        <f aca="false">N13</f>
        <v>18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4.61000011488795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97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98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99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100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101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102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103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104</v>
      </c>
      <c r="R93" s="9"/>
      <c r="S93" s="215" t="str">
        <f aca="false">INDEX($A$23:$A$82,$S$92)</f>
        <v>MENLON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2024-04-16T07:12:32Z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