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9625" sheetId="1" state="visible" r:id="rId3"/>
  </sheets>
  <definedNames>
    <definedName function="false" hidden="false" localSheetId="0" name="_xlnm.Print_Area" vbProcedure="false">'04029625'!$A$1:$Q$82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<sst xmlns="http://schemas.openxmlformats.org/spreadsheetml/2006/main" count="162" uniqueCount="97">
  <si>
    <t xml:space="preserve">Relevés floristiques aquatiques - IBMR</t>
  </si>
  <si>
    <t xml:space="preserve">AQUABIO</t>
  </si>
  <si>
    <t xml:space="preserve">Nicolas CONDUCHE, Rémy MARCEL</t>
  </si>
  <si>
    <t xml:space="preserve">l'Eau Mère</t>
  </si>
  <si>
    <t xml:space="preserve">EAU MERE À CONDAT-LES-MONTBOISSIER</t>
  </si>
  <si>
    <t xml:space="preserve">04029625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</si>
  <si>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</si>
  <si>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</si>
  <si>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</si>
  <si>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</si>
  <si>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</si>
  <si>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</si>
  <si>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</si>
  <si>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</si>
  <si>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</si>
  <si>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</si>
  <si>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</si>
  <si>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</si>
  <si>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</si>
  <si>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</si>
  <si>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</si>
  <si>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</si>
  <si>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</si>
  <si>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</si>
  <si>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</si>
  <si>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</si>
  <si>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</si>
  <si>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</si>
  <si>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</si>
  <si>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</si>
  <si>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</si>
  <si>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</si>
  <si>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</si>
  <si>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</si>
  <si>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</si>
  <si>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</si>
  <si>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</si>
  <si>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</si>
  <si>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</si>
  <si>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</si>
  <si>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</si>
  <si>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</si>
  <si>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</si>
  <si>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</si>
  <si>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</si>
  <si>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</si>
  <si>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</si>
  <si>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</si>
  <si>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</si>
  <si>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</si>
  <si>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</si>
  <si>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</si>
  <si>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</si>
  <si>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</si>
  <si>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</si>
  <si>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</si>
  <si>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</si>
  <si>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</si>
  <si>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</si>
  <si>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</si>
  <si>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</si>
  <si>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</si>
  <si>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</si>
  <si>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</si>
  <si>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</si>
  <si>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</si>
  <si>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</si>
  <si>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</si>
  <si>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</si>
  <si>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</si>
  <si>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</si>
  <si>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</si>
  <si>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</si>
  <si>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</si>
  <si>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</si>
  <si>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</si>
  <si>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</si>
  <si>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LYNSPX</t>
  </si>
  <si>
    <t xml:space="preserve"> -</t>
  </si>
  <si>
    <t xml:space="preserve">OSCSPX</t>
  </si>
  <si>
    <t xml:space="preserve">FISCRA</t>
  </si>
  <si>
    <t xml:space="preserve">RHYRIP</t>
  </si>
  <si>
    <t xml:space="preserve">PHOSPX</t>
  </si>
  <si>
    <t xml:space="preserve">BRARIV</t>
  </si>
  <si>
    <t xml:space="preserve">THAALO</t>
  </si>
  <si>
    <t xml:space="preserve">DERWEB</t>
  </si>
  <si>
    <t xml:space="preserve">FONSQU</t>
  </si>
  <si>
    <t xml:space="preserve">SCAUND</t>
  </si>
  <si>
    <t xml:space="preserve">MNIHOR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</si>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</sst>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42543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14.2758620689655</v>
      </c>
      <c r="N5" s="48"/>
      <c r="O5" s="49" t="s">
        <v>15</v>
      </c>
      <c r="P5" s="50" t="n">
        <v>14.16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65</v>
      </c>
      <c r="C7" s="66" t="n">
        <v>35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3.70000004768372</v>
      </c>
      <c r="C9" s="66" t="n">
        <v>0.600000023841858</v>
      </c>
      <c r="D9" s="82"/>
      <c r="E9" s="82"/>
      <c r="F9" s="83" t="n">
        <f aca="false">($B9*$B$7+$C9*$C$7)/100</f>
        <v>2.61500003933907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3.77999999374151</v>
      </c>
      <c r="C20" s="155" t="n">
        <f aca="false">SUM(C23:C82)</f>
        <v>0.650000000372529</v>
      </c>
      <c r="D20" s="156"/>
      <c r="E20" s="157" t="s">
        <v>52</v>
      </c>
      <c r="F20" s="158" t="n">
        <f aca="false">($B20*$B$7+$C20*$C$7)/100</f>
        <v>2.68449999606237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2.45699999593198</v>
      </c>
      <c r="C21" s="166" t="n">
        <f aca="false">C20*C7/100</f>
        <v>0.227500000130385</v>
      </c>
      <c r="D21" s="167" t="s">
        <v>55</v>
      </c>
      <c r="E21" s="168"/>
      <c r="F21" s="169" t="n">
        <f aca="false">B21+C21</f>
        <v>2.68449999606237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LYNSPX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OSCSPX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0.00649999985471368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FISCRA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2.5</v>
      </c>
      <c r="C26" s="212" t="n">
        <v>0.5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1.8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RHYRIP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0.699999988079071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0.454999992251396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BRARIV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15</v>
      </c>
      <c r="B29" s="211" t="n">
        <v>0.400000005960465</v>
      </c>
      <c r="C29" s="212" t="n">
        <v>0.100000001490116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0.295000004395843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CHIPOL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0.00649999985471368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THAALO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DERWEB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0.00649999985471368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FONSQU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0.100000001490116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0.0685000008903444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SCAUND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0.00649999985471368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MNIHOR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2.68449999606237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l'Eau Mère</v>
      </c>
      <c r="B84" s="175" t="str">
        <f aca="false">C3</f>
        <v>EAU MERE À CONDAT-LES-MONTBOISSIER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2.68449999606237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89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90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91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92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93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94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95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96</v>
      </c>
      <c r="S93" s="6"/>
      <c r="T93" s="207" t="str">
        <f aca="false">INDEX($A$23:$A$82,$T$92)</f>
        <v>LYNSPX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2024-04-24T21:29:12Z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