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100" sheetId="1" state="visible" r:id="rId3"/>
  </sheets>
  <definedNames>
    <definedName function="false" hidden="false" localSheetId="0" name="_xlnm.Print_Area" vbProcedure="false">'04030100'!$A$1:$Q$82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<sst xmlns="http://schemas.openxmlformats.org/spreadsheetml/2006/main" count="160" uniqueCount="96">
  <si>
    <t xml:space="preserve">Relevés floristiques aquatiques - IBMR</t>
  </si>
  <si>
    <t xml:space="preserve">AQUABIO</t>
  </si>
  <si>
    <t xml:space="preserve">Nicolas CONDUCHE, Sarah MILLET</t>
  </si>
  <si>
    <t xml:space="preserve">la Couze Chambon</t>
  </si>
  <si>
    <t xml:space="preserve">COUZE CHAMBON À COUDES</t>
  </si>
  <si>
    <t xml:space="preserve">04030100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</si>
  <si>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</si>
  <si>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</si>
  <si>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</si>
  <si>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</si>
  <si>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</si>
  <si>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</si>
  <si>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</si>
  <si>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</si>
  <si>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</si>
  <si>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</si>
  <si>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</si>
  <si>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</si>
  <si>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</si>
  <si>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</si>
  <si>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</si>
  <si>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</si>
  <si>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</si>
  <si>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</si>
  <si>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</si>
  <si>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</si>
  <si>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</si>
  <si>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</si>
  <si>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</si>
  <si>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</si>
  <si>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</si>
  <si>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</si>
  <si>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</si>
  <si>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</si>
  <si>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</si>
  <si>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</si>
  <si>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</si>
  <si>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</si>
  <si>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</si>
  <si>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</si>
  <si>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</si>
  <si>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</si>
  <si>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</si>
  <si>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</si>
  <si>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</si>
  <si>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</si>
  <si>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</si>
  <si>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</si>
  <si>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</si>
  <si>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</si>
  <si>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</si>
  <si>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</si>
  <si>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</si>
  <si>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</si>
  <si>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</si>
  <si>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</si>
  <si>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</si>
  <si>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</si>
  <si>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</si>
  <si>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</si>
  <si>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</si>
  <si>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</si>
  <si>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</si>
  <si>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</si>
  <si>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</si>
  <si>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</si>
  <si>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</si>
  <si>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</si>
  <si>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</si>
  <si>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</si>
  <si>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</si>
  <si>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</si>
  <si>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</si>
  <si>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</si>
  <si>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</si>
  <si>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</si>
  <si>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</si>
  <si>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</si>
  <si>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</si>
  <si>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</si>
  <si>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MELSPX</t>
  </si>
  <si>
    <t xml:space="preserve">FISCRA</t>
  </si>
  <si>
    <t xml:space="preserve">RHYRIP</t>
  </si>
  <si>
    <t xml:space="preserve">PHOSPX</t>
  </si>
  <si>
    <t xml:space="preserve">CHIPOL</t>
  </si>
  <si>
    <t xml:space="preserve">THAALO</t>
  </si>
  <si>
    <t xml:space="preserve">OXYHIA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</si>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</sst>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</v>
      </c>
      <c r="N5" s="48"/>
      <c r="O5" s="49" t="s">
        <v>15</v>
      </c>
      <c r="P5" s="50" t="n">
        <v>12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70</v>
      </c>
      <c r="C7" s="66" t="n">
        <v>30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2.40000009536743</v>
      </c>
      <c r="C9" s="66" t="n">
        <v>0.100000001490116</v>
      </c>
      <c r="D9" s="82"/>
      <c r="E9" s="82"/>
      <c r="F9" s="83" t="n">
        <f aca="false">($B9*$B$7+$C9*$C$7)/100</f>
        <v>1.71000006720424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2.50375001132488</v>
      </c>
      <c r="C20" s="155" t="n">
        <f aca="false">SUM(C23:C82)</f>
        <v>0.140000000596046</v>
      </c>
      <c r="D20" s="156"/>
      <c r="E20" s="157" t="s">
        <v>53</v>
      </c>
      <c r="F20" s="158" t="n">
        <f aca="false">($B20*$B$7+$C20*$C$7)/100</f>
        <v>1.79462500810623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1.75262500792742</v>
      </c>
      <c r="C21" s="166" t="n">
        <f aca="false">C20*C7/100</f>
        <v>0.0420000001788139</v>
      </c>
      <c r="D21" s="167" t="s">
        <v>56</v>
      </c>
      <c r="E21" s="168"/>
      <c r="F21" s="169" t="n">
        <f aca="false">B21+C21</f>
        <v>1.79462500810623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0.5</v>
      </c>
      <c r="C23" s="195" t="n">
        <v>0.100000001490116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0.380000000447035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MELSPX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0.0199999995529652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0.0169999996200204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0.0437499992549419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0.0306249994784594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0.100000001490116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0.0730000009760261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0.00699999984353781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CHIPOL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15</v>
      </c>
      <c r="B29" s="211" t="n">
        <v>1.5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1.05299999993294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HILSPX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0.00699999984353781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THAALO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0.00699999984353781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OXYHIA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0.300000011920929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0.21000000834465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PAASPX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1.79462500810623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Couze Chambon</v>
      </c>
      <c r="B84" s="175" t="str">
        <f aca="false">C3</f>
        <v>COUZE CHAMBON À COUDES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1.79462500810623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95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2024-06-19T17:06:46Z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