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3"/>
  </sheets>
  <definedNames>
    <definedName function="false" hidden="false" localSheetId="0" name="_xlnm.Print_Area" vbProcedure="false">'04040150'!$A$1:$Q$82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<sst xmlns="http://schemas.openxmlformats.org/spreadsheetml/2006/main" count="173" uniqueCount="108">
  <si>
    <t xml:space="preserve">Relevés floristiques aquatiques - IBMR</t>
  </si>
  <si>
    <t xml:space="preserve">AQUABIO</t>
  </si>
  <si>
    <t xml:space="preserve">Nicolas CONDUCHE, Rémy MARCEL</t>
  </si>
  <si>
    <t xml:space="preserve">le Sichon</t>
  </si>
  <si>
    <t xml:space="preserve">SICHON À FERRIERES-SUR-SICHON</t>
  </si>
  <si>
    <t xml:space="preserve">04040150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</si>
  <si>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</si>
  <si>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</si>
  <si>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</si>
  <si>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</si>
  <si>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</si>
  <si>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</si>
  <si>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</si>
  <si>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</si>
  <si>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</si>
  <si>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</si>
  <si>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</si>
  <si>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</si>
  <si>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</si>
  <si>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</si>
  <si>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</si>
  <si>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</si>
  <si>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</si>
  <si>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</si>
  <si>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</si>
  <si>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</si>
  <si>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</si>
  <si>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</si>
  <si>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</si>
  <si>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</si>
  <si>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</si>
  <si>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</si>
  <si>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</si>
  <si>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</si>
  <si>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</si>
  <si>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</si>
  <si>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</si>
  <si>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</si>
  <si>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</si>
  <si>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</si>
  <si>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</si>
  <si>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</si>
  <si>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</si>
  <si>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</si>
  <si>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</si>
  <si>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</si>
  <si>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</si>
  <si>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</si>
  <si>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</si>
  <si>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</si>
  <si>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</si>
  <si>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</si>
  <si>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</si>
  <si>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</si>
  <si>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</si>
  <si>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</si>
  <si>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</si>
  <si>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</si>
  <si>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</si>
  <si>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</si>
  <si>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</si>
  <si>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</si>
  <si>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</si>
  <si>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</si>
  <si>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</si>
  <si>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</si>
  <si>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</si>
  <si>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</si>
  <si>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</si>
  <si>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</si>
  <si>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</si>
  <si>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</si>
  <si>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</si>
  <si>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</si>
  <si>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</si>
  <si>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</si>
  <si>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</si>
  <si>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LYNSPX</t>
  </si>
  <si>
    <t xml:space="preserve"> -</t>
  </si>
  <si>
    <t xml:space="preserve">MELSPX</t>
  </si>
  <si>
    <t xml:space="preserve">PHAARU</t>
  </si>
  <si>
    <t xml:space="preserve">ULOSPX</t>
  </si>
  <si>
    <t xml:space="preserve">HYAFLU</t>
  </si>
  <si>
    <t xml:space="preserve">OSCSPX</t>
  </si>
  <si>
    <t xml:space="preserve">MENAQU</t>
  </si>
  <si>
    <t xml:space="preserve">PORPIN</t>
  </si>
  <si>
    <t xml:space="preserve">RHYRIP</t>
  </si>
  <si>
    <t xml:space="preserve">AUDSPX</t>
  </si>
  <si>
    <t xml:space="preserve">MOUSPX</t>
  </si>
  <si>
    <t xml:space="preserve">PHOSPX</t>
  </si>
  <si>
    <t xml:space="preserve">BRARIV</t>
  </si>
  <si>
    <t xml:space="preserve">CHIPOL</t>
  </si>
  <si>
    <t xml:space="preserve">LEASPX</t>
  </si>
  <si>
    <t xml:space="preserve">SCSRIV</t>
  </si>
  <si>
    <t xml:space="preserve">DERWEB</t>
  </si>
  <si>
    <t xml:space="preserve">RACACI</t>
  </si>
  <si>
    <t xml:space="preserve">BRYPAS</t>
  </si>
  <si>
    <t xml:space="preserve">JUNEFF</t>
  </si>
  <si>
    <t xml:space="preserve">NEWCOD</t>
  </si>
  <si>
    <t xml:space="preserve">Symploca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</si>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</sst>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13.7872340425532</v>
      </c>
      <c r="N5" s="48"/>
      <c r="O5" s="49" t="s">
        <v>15</v>
      </c>
      <c r="P5" s="50" t="n">
        <v>13.4634146341463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88</v>
      </c>
      <c r="C7" s="66" t="n">
        <v>12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3.09999990463257</v>
      </c>
      <c r="C9" s="66" t="n">
        <v>0.200000002980232</v>
      </c>
      <c r="D9" s="82"/>
      <c r="E9" s="82"/>
      <c r="F9" s="83" t="n">
        <f aca="false">($B9*$B$7+$C9*$C$7)/100</f>
        <v>2.75199991643429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3.56874996051192</v>
      </c>
      <c r="C20" s="155" t="n">
        <f aca="false">SUM(C23:C82)</f>
        <v>0.280000001192093</v>
      </c>
      <c r="D20" s="156"/>
      <c r="E20" s="157" t="s">
        <v>52</v>
      </c>
      <c r="F20" s="158" t="n">
        <f aca="false">($B20*$B$7+$C20*$C$7)/100</f>
        <v>3.17409996539354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3.14049996525049</v>
      </c>
      <c r="C21" s="166" t="n">
        <f aca="false">C20*C7/100</f>
        <v>0.0336000001430511</v>
      </c>
      <c r="D21" s="167" t="s">
        <v>55</v>
      </c>
      <c r="E21" s="168"/>
      <c r="F21" s="169" t="n">
        <f aca="false">B21+C21</f>
        <v>3.17409996539354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LYNSPX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0.00879999980330467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PHAARU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0.0137499999254942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0.0120999999344349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ULOSPX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0.5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0.44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0.00879999980330467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OSCSPX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0.00879999980330467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MENAQU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0.00879999980330467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PORPIN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1.29999995231628</v>
      </c>
      <c r="C31" s="212" t="n">
        <v>0.100000001490116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1.15599995821714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0.104999996721745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0.0923999971151352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AUDSPX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MOUSPX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0.00879999980330467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1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0.881199999973178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BRARIV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0.300000011920929</v>
      </c>
      <c r="C36" s="212" t="n">
        <v>0.100000001490116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0.276000010669231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0.00879999980330467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LEASPX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SCSRIV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0.00879999980330467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DERWEB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15</v>
      </c>
      <c r="B40" s="211" t="n">
        <v>0.200000002980232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0.177200002595782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FONSQU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RACACI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BRYPAS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0.00999999977648258</v>
      </c>
      <c r="C43" s="212" t="n">
        <v>0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0.00879999980330467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JUNEFF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0.00999999977648258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0.00879999980330467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Symploca sp.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>NoCod</v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 t="s">
        <v>99</v>
      </c>
      <c r="X44" s="224"/>
      <c r="Y44" s="207" t="str">
        <f aca="false">IF(AND(ISNUMBER(F44),OR(A44="",A44="!!!!!!")),"!!!!!!",IF(A44="new.cod","NEWCOD",IF(AND((Z44=""),ISTEXT(A44),A44&lt;&gt;"!!!!!!"),A44,IF(Z44="","",INDEX(,Z44)))))</f>
        <v>NEWCOD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3.17409996539354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Sichon</v>
      </c>
      <c r="B84" s="175" t="str">
        <f aca="false">C3</f>
        <v>SICHON À FERRIERES-SUR-SICHON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3.17409996539354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LYNSPX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