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80" sheetId="1" state="visible" r:id="rId3"/>
  </sheets>
  <definedNames>
    <definedName function="false" hidden="false" localSheetId="0" name="_xlnm.Print_Area" vbProcedure="false">'04041780'!$A$1:$Q$82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<sst xmlns="http://schemas.openxmlformats.org/spreadsheetml/2006/main" count="168" uniqueCount="104">
  <si>
    <t xml:space="preserve">Relevés floristiques aquatiques - IBMR</t>
  </si>
  <si>
    <t xml:space="preserve">AQUABIO</t>
  </si>
  <si>
    <t xml:space="preserve">Nicolas CONDUCHE, Rémy MARCEL</t>
  </si>
  <si>
    <t xml:space="preserve">la Sioule</t>
  </si>
  <si>
    <t xml:space="preserve">SIOULE À LISSEUIL</t>
  </si>
  <si>
    <t xml:space="preserve">04041780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</si>
  <si>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</si>
  <si>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</si>
  <si>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</si>
  <si>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</si>
  <si>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</si>
  <si>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</si>
  <si>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</si>
  <si>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</si>
  <si>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</si>
  <si>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</si>
  <si>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</si>
  <si>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</si>
  <si>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</si>
  <si>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</si>
  <si>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</si>
  <si>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</si>
  <si>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</si>
  <si>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</si>
  <si>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</si>
  <si>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</si>
  <si>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</si>
  <si>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</si>
  <si>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</si>
  <si>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</si>
  <si>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</si>
  <si>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</si>
  <si>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</si>
  <si>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</si>
  <si>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</si>
  <si>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</si>
  <si>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</si>
  <si>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</si>
  <si>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</si>
  <si>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</si>
  <si>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</si>
  <si>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</si>
  <si>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</si>
  <si>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</si>
  <si>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</si>
  <si>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</si>
  <si>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</si>
  <si>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</si>
  <si>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</si>
  <si>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</si>
  <si>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</si>
  <si>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</si>
  <si>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</si>
  <si>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</si>
  <si>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</si>
  <si>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</si>
  <si>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</si>
  <si>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</si>
  <si>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</si>
  <si>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</si>
  <si>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</si>
  <si>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</si>
  <si>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</si>
  <si>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</si>
  <si>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</si>
  <si>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</si>
  <si>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</si>
  <si>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</si>
  <si>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</si>
  <si>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</si>
  <si>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</si>
  <si>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</si>
  <si>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</si>
  <si>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</si>
  <si>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</si>
  <si>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</si>
  <si>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</si>
  <si>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</si>
  <si>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</si>
  <si>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POTCRI</t>
  </si>
  <si>
    <t xml:space="preserve">ELONUT</t>
  </si>
  <si>
    <t xml:space="preserve">FONANT</t>
  </si>
  <si>
    <t xml:space="preserve">LEMMIN</t>
  </si>
  <si>
    <t xml:space="preserve">MELSPX</t>
  </si>
  <si>
    <t xml:space="preserve">PHAARU</t>
  </si>
  <si>
    <t xml:space="preserve">CALHAM</t>
  </si>
  <si>
    <t xml:space="preserve">FISCRA</t>
  </si>
  <si>
    <t xml:space="preserve">RANPEU</t>
  </si>
  <si>
    <t xml:space="preserve">RHYRIP</t>
  </si>
  <si>
    <t xml:space="preserve">AUDSPX</t>
  </si>
  <si>
    <t xml:space="preserve">PHOSPX</t>
  </si>
  <si>
    <t xml:space="preserve">CHIPOL</t>
  </si>
  <si>
    <t xml:space="preserve">LEASPX</t>
  </si>
  <si>
    <t xml:space="preserve">cf.</t>
  </si>
  <si>
    <t xml:space="preserve">LYSVUL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</si>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</sst>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42572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11.6428571428571</v>
      </c>
      <c r="N5" s="48"/>
      <c r="O5" s="49" t="s">
        <v>15</v>
      </c>
      <c r="P5" s="50" t="n">
        <v>11.0833333333333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15</v>
      </c>
      <c r="C7" s="66" t="n">
        <v>85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4.09999990463257</v>
      </c>
      <c r="C9" s="66" t="n">
        <v>1.29999995231628</v>
      </c>
      <c r="D9" s="82"/>
      <c r="E9" s="82"/>
      <c r="F9" s="83" t="n">
        <f aca="false">($B9*$B$7+$C9*$C$7)/100</f>
        <v>1.71999994516373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4.26000000908971</v>
      </c>
      <c r="C20" s="155" t="n">
        <f aca="false">SUM(C23:C82)</f>
        <v>1.51999998092651</v>
      </c>
      <c r="D20" s="156"/>
      <c r="E20" s="157" t="s">
        <v>52</v>
      </c>
      <c r="F20" s="158" t="n">
        <f aca="false">($B20*$B$7+$C20*$C$7)/100</f>
        <v>1.93099998515099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0.639000001363456</v>
      </c>
      <c r="C21" s="166" t="n">
        <f aca="false">C20*C7/100</f>
        <v>1.29199998378754</v>
      </c>
      <c r="D21" s="167" t="s">
        <v>55</v>
      </c>
      <c r="E21" s="168"/>
      <c r="F21" s="169" t="n">
        <f aca="false">B21+C21</f>
        <v>1.93099998515099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0.610000014305115</v>
      </c>
      <c r="C23" s="195" t="n">
        <v>1.01999998092651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0.958499985933304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0.0084999998100102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POTCRI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0.0084999998100102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ELONUT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0.0084999998100102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LEMMIN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0.0399999991059303</v>
      </c>
      <c r="C28" s="212" t="n">
        <v>0.0399999991059303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0.0399999991059303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CALHAM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FISCRA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3</v>
      </c>
      <c r="C32" s="212" t="n">
        <v>0.100000001490116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0.535000001266599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0.100000001490116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0.0235000000335276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0.0199999995529652</v>
      </c>
      <c r="C34" s="212" t="n">
        <v>0.0199999995529652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0.0199999995529652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AUDSPX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0.0199999995529652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0.0184999995864928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PHOSPX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CHIPOL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15</v>
      </c>
      <c r="B37" s="211" t="n">
        <v>0.409999996423721</v>
      </c>
      <c r="C37" s="212" t="n">
        <v>0.200000002980232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0.231500001996756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HILSPX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0.00999999977648258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93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LEASPX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0.0084999998100102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LYSVUL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PAASPX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1.93099998515099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Sioule</v>
      </c>
      <c r="B84" s="175" t="str">
        <f aca="false">C3</f>
        <v>SIOULE À LISSEUIL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1.93099998515099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2024-04-24T21:29:26Z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