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609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'04060900'!$A$1:$O$82</definedName>
    <definedName function="false" hidden="false" localSheetId="0" name="Excel_BuiltIn__FilterDatabase" vbProcedure="false">'04060900'!$A$23:$J$84</definedName>
    <definedName function="false" hidden="false" localSheetId="0" name="NOM" vbProcedure="false">'04060900'!$H$1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<sst xmlns="http://schemas.openxmlformats.org/spreadsheetml/2006/main" count="99" uniqueCount="95">
  <si>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</si>
  <si>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</si>
  <si>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</si>
  <si>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Anthony ANTOINE, Jérôme SIMON</t>
  </si>
  <si>
    <t xml:space="preserve">conforme AFNOR T90-395 oct. 2003</t>
  </si>
  <si>
    <t xml:space="preserve">l'Aumance</t>
  </si>
  <si>
    <t xml:space="preserve">AUMANCE à COSNE-D'ALLIER</t>
  </si>
  <si>
    <t xml:space="preserve">04060900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</si>
  <si>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</si>
  <si>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</si>
  <si>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</si>
  <si>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</si>
  <si>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</si>
  <si>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</si>
  <si>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</si>
  <si>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</si>
  <si>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</si>
  <si>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</si>
  <si>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pl. courant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</si>
  <si>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</si>
  <si>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</si>
  <si>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</si>
  <si>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</si>
  <si>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</si>
  <si>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</si>
  <si>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</si>
  <si>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</si>
  <si>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</si>
  <si>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</si>
  <si>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</si>
  <si>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</si>
  <si>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</si>
  <si>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</si>
  <si>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</si>
  <si>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</si>
  <si>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</si>
  <si>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</si>
  <si>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</si>
  <si>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</si>
  <si>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</si>
  <si>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</si>
  <si>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</si>
  <si>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</si>
  <si>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</si>
  <si>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</si>
  <si>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</si>
  <si>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</si>
  <si>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</si>
  <si>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</si>
  <si>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</si>
  <si>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</si>
  <si>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</si>
  <si>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</si>
  <si>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</si>
  <si>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</si>
  <si>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</si>
  <si>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</si>
  <si>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</si>
  <si>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(0,280000001192093 %)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</si>
  <si>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</si>
  <si>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</si>
  <si>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</si>
  <si>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</si>
  <si>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</si>
  <si>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</si>
  <si>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</si>
  <si>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</si>
  <si>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</si>
  <si>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</si>
  <si>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</si>
  <si>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</si>
  <si>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</si>
  <si>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</si>
  <si>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</si>
  <si>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</si>
  <si>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</si>
  <si>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</si>
  <si>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</si>
  <si>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BRARIV</t>
  </si>
  <si>
    <t xml:space="preserve">AGRSTO</t>
  </si>
  <si>
    <t xml:space="preserve">SOADUL</t>
  </si>
  <si>
    <t xml:space="preserve">AMBRIP</t>
  </si>
  <si>
    <t xml:space="preserve">FISCRA</t>
  </si>
  <si>
    <t xml:space="preserve">CHIPOL</t>
  </si>
  <si>
    <t xml:space="preserve">THAALO</t>
  </si>
  <si>
    <t xml:space="preserve">AMBFLU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</si>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</sst>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41449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11.7333333333333</v>
      </c>
      <c r="M5" s="52"/>
      <c r="N5" s="53" t="s">
        <v>16</v>
      </c>
      <c r="O5" s="54" t="n">
        <v>12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0.200000002980232</v>
      </c>
      <c r="C9" s="86"/>
      <c r="D9" s="87"/>
      <c r="E9" s="87"/>
      <c r="F9" s="88" t="n">
        <f aca="false">($B9*$B$7+$C9*$C$7)/100</f>
        <v>0.200000002980232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0.280000001192093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0.280000001192093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0.280000001192093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(0,280000001192093 %)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0.280000001192093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BRARIV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AGRSTO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SOADUL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AMBRIP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FISCRA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CHIPOL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THAALO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AMBFLU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16</v>
      </c>
      <c r="B31" s="221" t="n">
        <v>0.200000002980232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0.200000002980232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FONANT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/>
      <c r="B32" s="221"/>
      <c r="C32" s="222"/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</v>
      </c>
      <c r="G32" s="208" t="str">
        <f aca="false">IF(A32="","",IF(ISERROR(VLOOKUP($A32,,13,0)),IF(ISERROR(VLOOKUP($A32,,12,0)),"    -",VLOOKUP($A32,,12,0)),VLOOKUP($A32,,13,0)))</f>
        <v/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</v>
      </c>
      <c r="G33" s="208" t="str">
        <f aca="false">IF(A33="","",IF(ISERROR(VLOOKUP($A33,,13,0)),IF(ISERROR(VLOOKUP($A33,,12,0)),"    -",VLOOKUP($A33,,12,0)),VLOOKUP($A33,,13,0)))</f>
        <v/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</v>
      </c>
      <c r="G34" s="208" t="str">
        <f aca="false">IF(A34="","",IF(ISERROR(VLOOKUP($A34,,13,0)),IF(ISERROR(VLOOKUP($A34,,12,0)),"    -",VLOOKUP($A34,,12,0)),VLOOKUP($A34,,13,0)))</f>
        <v/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</v>
      </c>
      <c r="G35" s="208" t="str">
        <f aca="false">IF(A35="","",IF(ISERROR(VLOOKUP($A35,,13,0)),IF(ISERROR(VLOOKUP($A35,,12,0)),"    -",VLOOKUP($A35,,12,0)),VLOOKUP($A35,,13,0)))</f>
        <v/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</v>
      </c>
      <c r="G36" s="208" t="str">
        <f aca="false">IF(A36="","",IF(ISERROR(VLOOKUP($A36,,13,0)),IF(ISERROR(VLOOKUP($A36,,12,0)),"    -",VLOOKUP($A36,,12,0)),VLOOKUP($A36,,13,0)))</f>
        <v/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86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l'Aumance</v>
      </c>
      <c r="B84" s="256" t="str">
        <f aca="false">C3</f>
        <v>AUMANCE à COSNE-D'ALLIER</v>
      </c>
      <c r="C84" s="257" t="n">
        <f aca="false">A4</f>
        <v>41449</v>
      </c>
      <c r="D84" s="258" t="str">
        <f aca="false">IF(ISERROR(SUM($T$23:$T$82)/SUM($U$23:$U$82)),"",SUM($T$23:$T$82)/SUM($U$23:$U$82))</f>
        <v/>
      </c>
      <c r="E84" s="259" t="n">
        <f aca="false">N13</f>
        <v>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0.280000001192093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87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88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89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94</v>
      </c>
      <c r="R93" s="9"/>
      <c r="S93" s="215" t="str">
        <f aca="false">INDEX($A$23:$A$82,$S$92)</f>
        <v>BRARIV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2024-04-09T21:38:24Z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