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3"/>
  </sheets>
  <definedNames>
    <definedName function="false" hidden="false" localSheetId="0" name="_xlnm.Print_Area" vbProcedure="false">'04060900'!$A$1:$Q$82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<sst xmlns="http://schemas.openxmlformats.org/spreadsheetml/2006/main" count="156" uniqueCount="92">
  <si>
    <t xml:space="preserve">Relevés floristiques aquatiques - IBMR</t>
  </si>
  <si>
    <t xml:space="preserve">AQUABIO</t>
  </si>
  <si>
    <t xml:space="preserve">Aurélie JOSSET, Christelle GISSET</t>
  </si>
  <si>
    <t xml:space="preserve">l'Aumance</t>
  </si>
  <si>
    <t xml:space="preserve">AUMANCE À COSNE-D'ALLIER</t>
  </si>
  <si>
    <t xml:space="preserve">04060900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</si>
  <si>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</si>
  <si>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</si>
  <si>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</si>
  <si>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</si>
  <si>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</si>
  <si>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</si>
  <si>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</si>
  <si>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</si>
  <si>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</si>
  <si>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</si>
  <si>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</si>
  <si>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</si>
  <si>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</si>
  <si>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</si>
  <si>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</si>
  <si>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</si>
  <si>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</si>
  <si>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</si>
  <si>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</si>
  <si>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</si>
  <si>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</si>
  <si>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</si>
  <si>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</si>
  <si>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</si>
  <si>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</si>
  <si>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</si>
  <si>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</si>
  <si>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</si>
  <si>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</si>
  <si>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</si>
  <si>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</si>
  <si>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</si>
  <si>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</si>
  <si>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</si>
  <si>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</si>
  <si>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</si>
  <si>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</si>
  <si>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</si>
  <si>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</si>
  <si>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</si>
  <si>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</si>
  <si>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</si>
  <si>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</si>
  <si>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</si>
  <si>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</si>
  <si>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</si>
  <si>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</si>
  <si>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</si>
  <si>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</si>
  <si>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</si>
  <si>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</si>
  <si>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</si>
  <si>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</si>
  <si>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</si>
  <si>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</si>
  <si>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</si>
  <si>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</si>
  <si>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</si>
  <si>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</si>
  <si>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</si>
  <si>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</si>
  <si>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</si>
  <si>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</si>
  <si>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</si>
  <si>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</si>
  <si>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</si>
  <si>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</si>
  <si>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</si>
  <si>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</si>
  <si>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</si>
  <si>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</si>
  <si>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</si>
  <si>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</si>
  <si>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MELSPX</t>
  </si>
  <si>
    <t xml:space="preserve">PHAARU</t>
  </si>
  <si>
    <t xml:space="preserve">SOADUL</t>
  </si>
  <si>
    <t xml:space="preserve">NEWCOD</t>
  </si>
  <si>
    <t xml:space="preserve">Klebsormidium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</si>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</sst>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</v>
      </c>
      <c r="N5" s="48"/>
      <c r="O5" s="49" t="s">
        <v>15</v>
      </c>
      <c r="P5" s="50" t="n">
        <v>10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5</v>
      </c>
      <c r="C7" s="66" t="n">
        <v>95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/>
      <c r="C9" s="66" t="n">
        <v>0.100000001490116</v>
      </c>
      <c r="D9" s="82"/>
      <c r="E9" s="82"/>
      <c r="F9" s="83" t="n">
        <f aca="false">($B9*$B$7+$C9*$C$7)/100</f>
        <v>0.0950000014156103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0.00999999977648258</v>
      </c>
      <c r="C20" s="155" t="n">
        <f aca="false">SUM(C23:C82)</f>
        <v>0.130000000819564</v>
      </c>
      <c r="D20" s="156"/>
      <c r="E20" s="157" t="s">
        <v>53</v>
      </c>
      <c r="F20" s="158" t="n">
        <f aca="false">($B20*$B$7+$C20*$C$7)/100</f>
        <v>0.12400000076741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0.000499999988824129</v>
      </c>
      <c r="C21" s="166" t="n">
        <f aca="false">C20*C7/100</f>
        <v>0.123500000778586</v>
      </c>
      <c r="D21" s="167" t="s">
        <v>56</v>
      </c>
      <c r="E21" s="168"/>
      <c r="F21" s="169" t="n">
        <f aca="false">B21+C21</f>
        <v>0.12400000076741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15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0.0500000007450581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0.0475000007078052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0.00949999978765845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PHAARU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0.00949999978765845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SOADUL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0.0500000007450581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0.0475000007078052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Klebsormidium sp.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>NoCod</v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 t="s">
        <v>83</v>
      </c>
      <c r="X27" s="224"/>
      <c r="Y27" s="207" t="str">
        <f aca="false">IF(AND(ISNUMBER(F27),OR(A27="",A27="!!!!!!")),"!!!!!!",IF(A27="new.cod","NEWCOD",IF(AND((Z27=""),ISTEXT(A27),A27&lt;&gt;"!!!!!!"),A27,IF(Z27="","",INDEX(,Z27)))))</f>
        <v>NEWCOD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0.12400000076741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l'Aumance</v>
      </c>
      <c r="B84" s="175" t="str">
        <f aca="false">C3</f>
        <v>AUMANCE À COSNE-D'ALLIER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0.12400000076741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91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