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3"/>
  </sheets>
  <definedNames>
    <definedName function="false" hidden="false" localSheetId="0" name="_xlnm.Print_Area" vbProcedure="false">'04062000'!$A$1:$Q$82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<sst xmlns="http://schemas.openxmlformats.org/spreadsheetml/2006/main" count="163" uniqueCount="98">
  <si>
    <t xml:space="preserve">Relevés floristiques aquatiques - IBMR</t>
  </si>
  <si>
    <t xml:space="preserve">AQUABIO</t>
  </si>
  <si>
    <t xml:space="preserve">Benjamin POUJARDIEU, Nicolas CONDUCHE</t>
  </si>
  <si>
    <t xml:space="preserve">l'Aumance</t>
  </si>
  <si>
    <t xml:space="preserve">AUMANCE À HERISSON</t>
  </si>
  <si>
    <t xml:space="preserve">04062000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</si>
  <si>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</si>
  <si>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</si>
  <si>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</si>
  <si>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</si>
  <si>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</si>
  <si>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</si>
  <si>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</si>
  <si>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</si>
  <si>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</si>
  <si>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</si>
  <si>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</si>
  <si>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</si>
  <si>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</si>
  <si>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</si>
  <si>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</si>
  <si>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</si>
  <si>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</si>
  <si>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</si>
  <si>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</si>
  <si>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</si>
  <si>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</si>
  <si>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</si>
  <si>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</si>
  <si>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</si>
  <si>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</si>
  <si>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</si>
  <si>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</si>
  <si>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</si>
  <si>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</si>
  <si>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</si>
  <si>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</si>
  <si>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</si>
  <si>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</si>
  <si>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</si>
  <si>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</si>
  <si>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</si>
  <si>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</si>
  <si>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</si>
  <si>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</si>
  <si>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</si>
  <si>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</si>
  <si>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</si>
  <si>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</si>
  <si>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</si>
  <si>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</si>
  <si>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</si>
  <si>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</si>
  <si>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</si>
  <si>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</si>
  <si>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</si>
  <si>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</si>
  <si>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</si>
  <si>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</si>
  <si>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</si>
  <si>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</si>
  <si>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</si>
  <si>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</si>
  <si>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</si>
  <si>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</si>
  <si>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</si>
  <si>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</si>
  <si>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</si>
  <si>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</si>
  <si>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</si>
  <si>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</si>
  <si>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</si>
  <si>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</si>
  <si>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</si>
  <si>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</si>
  <si>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</si>
  <si>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</si>
  <si>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</si>
  <si>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</si>
  <si>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</si>
  <si>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HYISPX</t>
  </si>
  <si>
    <t xml:space="preserve">PERHYD</t>
  </si>
  <si>
    <t xml:space="preserve">NOSSPX</t>
  </si>
  <si>
    <t xml:space="preserve">AGRSTO</t>
  </si>
  <si>
    <t xml:space="preserve">MELSPX</t>
  </si>
  <si>
    <t xml:space="preserve">DIASPX</t>
  </si>
  <si>
    <t xml:space="preserve">HILSPX</t>
  </si>
  <si>
    <t xml:space="preserve">RANREP</t>
  </si>
  <si>
    <t xml:space="preserve">NEWCOD</t>
  </si>
  <si>
    <t xml:space="preserve">Pleurosira laevis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</si>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</sst>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42955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8.70588235294118</v>
      </c>
      <c r="N5" s="48"/>
      <c r="O5" s="49" t="s">
        <v>15</v>
      </c>
      <c r="P5" s="50" t="n">
        <v>9.07142857142857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15</v>
      </c>
      <c r="C7" s="66" t="n">
        <v>85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0.00999999977648258</v>
      </c>
      <c r="C9" s="66" t="n">
        <v>0.00999999977648258</v>
      </c>
      <c r="D9" s="82"/>
      <c r="E9" s="82"/>
      <c r="F9" s="83" t="n">
        <f aca="false">($B9*$B$7+$C9*$C$7)/100</f>
        <v>0.00999999977648258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0.0399999991059303</v>
      </c>
      <c r="C20" s="155" t="n">
        <f aca="false">SUM(C23:C82)</f>
        <v>0.0999999977648258</v>
      </c>
      <c r="D20" s="156"/>
      <c r="E20" s="157" t="s">
        <v>52</v>
      </c>
      <c r="F20" s="158" t="n">
        <f aca="false">($B20*$B$7+$C20*$C$7)/100</f>
        <v>0.0909999979659915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0.00599999986588955</v>
      </c>
      <c r="C21" s="166" t="n">
        <f aca="false">C20*C7/100</f>
        <v>0.084999998100102</v>
      </c>
      <c r="D21" s="167" t="s">
        <v>55</v>
      </c>
      <c r="E21" s="168"/>
      <c r="F21" s="169" t="n">
        <f aca="false">B21+C21</f>
        <v>0.0909999979659915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0.0084999998100102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0.0084999998100102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HYISPX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15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0.0084999998100102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FISFON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0.0084999998100102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PERHYD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0.0084999998100102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NOSSPX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0.0084999998100102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AGRSTO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0.00149999996647239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0.00149999996647239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DIASPX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0.0084999998100102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HILSPX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0.0084999998100102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RANREP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Pleurosira laevis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>NoCod</v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 t="s">
        <v>89</v>
      </c>
      <c r="X34" s="224"/>
      <c r="Y34" s="207" t="str">
        <f aca="false">IF(AND(ISNUMBER(F34),OR(A34="",A34="!!!!!!")),"!!!!!!",IF(A34="new.cod","NEWCOD",IF(AND((Z34=""),ISTEXT(A34),A34&lt;&gt;"!!!!!!"),A34,IF(Z34="","",INDEX(,Z34)))))</f>
        <v>NEWCOD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0.0909999979659915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l'Aumance</v>
      </c>
      <c r="B84" s="175" t="str">
        <f aca="false">C3</f>
        <v>AUMANCE À HERISSON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0.0909999979659915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2024-06-19T17:15:18Z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