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3001" sheetId="1" state="visible" r:id="rId3"/>
  </sheets>
  <definedNames>
    <definedName function="false" hidden="false" localSheetId="0" name="_xlnm.Print_Area" vbProcedure="false">'04403001'!$A$1:$Q$82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<sst xmlns="http://schemas.openxmlformats.org/spreadsheetml/2006/main" count="163" uniqueCount="99">
  <si>
    <t xml:space="preserve">Relevés floristiques aquatiques - IBMR</t>
  </si>
  <si>
    <t xml:space="preserve">AQUABIO</t>
  </si>
  <si>
    <t xml:space="preserve">Laetitia BLANCHARD, Nicolas CONDUCHE</t>
  </si>
  <si>
    <t xml:space="preserve">RUISSEAU LE RAN</t>
  </si>
  <si>
    <t xml:space="preserve">RAN A BEAULIEU</t>
  </si>
  <si>
    <t xml:space="preserve">04403001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</si>
  <si>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</si>
  <si>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</si>
  <si>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</si>
  <si>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</si>
  <si>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</si>
  <si>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</si>
  <si>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</si>
  <si>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</si>
  <si>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</si>
  <si>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</si>
  <si>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</si>
  <si>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</si>
  <si>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autre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</si>
  <si>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</si>
  <si>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</si>
  <si>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</si>
  <si>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</si>
  <si>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</si>
  <si>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</si>
  <si>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</si>
  <si>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</si>
  <si>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</si>
  <si>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</si>
  <si>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</si>
  <si>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</si>
  <si>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</si>
  <si>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</si>
  <si>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</si>
  <si>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</si>
  <si>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</si>
  <si>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</si>
  <si>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</si>
  <si>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</si>
  <si>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</si>
  <si>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</si>
  <si>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</si>
  <si>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</si>
  <si>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</si>
  <si>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</si>
  <si>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</si>
  <si>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</si>
  <si>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</si>
  <si>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</si>
  <si>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</si>
  <si>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</si>
  <si>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</si>
  <si>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</si>
  <si>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</si>
  <si>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</si>
  <si>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</si>
  <si>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</si>
  <si>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</si>
  <si>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</si>
  <si>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</si>
  <si>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</si>
  <si>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</si>
  <si>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</si>
  <si>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</si>
  <si>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</si>
  <si>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</si>
  <si>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</si>
  <si>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</si>
  <si>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</si>
  <si>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</si>
  <si>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</si>
  <si>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</si>
  <si>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</si>
  <si>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</si>
  <si>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</si>
  <si>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</si>
  <si>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</si>
  <si>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</si>
  <si>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</si>
  <si>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</si>
  <si>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CLASPX</t>
  </si>
  <si>
    <t xml:space="preserve">FONANT</t>
  </si>
  <si>
    <t xml:space="preserve">MELSPX</t>
  </si>
  <si>
    <t xml:space="preserve">HYAFLU</t>
  </si>
  <si>
    <t xml:space="preserve">OSCSPX</t>
  </si>
  <si>
    <t xml:space="preserve">RHYRIP</t>
  </si>
  <si>
    <t xml:space="preserve">PHOSPX</t>
  </si>
  <si>
    <t xml:space="preserve">PAASPX</t>
  </si>
  <si>
    <t xml:space="preserve">RANREP</t>
  </si>
  <si>
    <t xml:space="preserve">NEWCOD</t>
  </si>
  <si>
    <t xml:space="preserve">Poaceae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</si>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</sst>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42935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11.5882352941176</v>
      </c>
      <c r="N5" s="48"/>
      <c r="O5" s="49" t="s">
        <v>15</v>
      </c>
      <c r="P5" s="50" t="n">
        <v>9.72727272727273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51</v>
      </c>
      <c r="C7" s="66" t="n">
        <v>49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2</v>
      </c>
      <c r="C9" s="66" t="n">
        <v>0.400000005960465</v>
      </c>
      <c r="D9" s="82"/>
      <c r="E9" s="82"/>
      <c r="F9" s="83" t="n">
        <f aca="false">($B9*$B$7+$C9*$C$7)/100</f>
        <v>1.21600000292063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12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2.08999999798834</v>
      </c>
      <c r="C20" s="155" t="n">
        <f aca="false">SUM(C23:C82)</f>
        <v>0.450000004842877</v>
      </c>
      <c r="D20" s="156"/>
      <c r="E20" s="157" t="s">
        <v>53</v>
      </c>
      <c r="F20" s="158" t="n">
        <f aca="false">($B20*$B$7+$C20*$C$7)/100</f>
        <v>1.28640000134706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1.06589999897406</v>
      </c>
      <c r="C21" s="166" t="n">
        <f aca="false">C20*C7/100</f>
        <v>0.22050000237301</v>
      </c>
      <c r="D21" s="167" t="s">
        <v>56</v>
      </c>
      <c r="E21" s="168"/>
      <c r="F21" s="169" t="n">
        <f aca="false">B21+C21</f>
        <v>1.28640000134706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0.00509999988600612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0.00509999988600612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0.00509999988600612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HYAFLU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OSCSPX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0.0199999995529652</v>
      </c>
      <c r="C29" s="212" t="n">
        <v>0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0.0101999997720122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RHYRIP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</v>
      </c>
      <c r="C30" s="212" t="n">
        <v>0.200000002980232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0.0980000014603138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PHOSPX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15</v>
      </c>
      <c r="B31" s="211" t="n">
        <v>2</v>
      </c>
      <c r="C31" s="212" t="n">
        <v>0.200000002980232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1.11800000146031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HILSPX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0.00509999988600612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PAASPX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0.00489999989047647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RANREP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0.00489999989047647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Poaceae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>NoCod</v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 t="s">
        <v>90</v>
      </c>
      <c r="X34" s="224"/>
      <c r="Y34" s="207" t="str">
        <f aca="false">IF(AND(ISNUMBER(F34),OR(A34="",A34="!!!!!!")),"!!!!!!",IF(A34="new.cod","NEWCOD",IF(AND((Z34=""),ISTEXT(A34),A34&lt;&gt;"!!!!!!"),A34,IF(Z34="","",INDEX(,Z34)))))</f>
        <v>NEWCOD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1.28640000134706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RUISSEAU LE RAN</v>
      </c>
      <c r="B84" s="175" t="str">
        <f aca="false">C3</f>
        <v>RAN A BEAULIEU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1.28640000134706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91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92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93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94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95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96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97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98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2024-06-19T17:06:49Z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