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7000" sheetId="1" state="visible" r:id="rId3"/>
  </sheets>
  <definedNames>
    <definedName function="false" hidden="false" localSheetId="0" name="_xlnm.Print_Area" vbProcedure="false">'04427000'!$A$1:$Q$82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<sst xmlns="http://schemas.openxmlformats.org/spreadsheetml/2006/main" count="158" uniqueCount="93">
  <si>
    <t xml:space="preserve">Relevés floristiques aquatiques - IBMR</t>
  </si>
  <si>
    <t xml:space="preserve">AQUABIO</t>
  </si>
  <si>
    <t xml:space="preserve">Marie COURSOLLES, Nicolas CONDUCHE</t>
  </si>
  <si>
    <t xml:space="preserve">les Assats</t>
  </si>
  <si>
    <t xml:space="preserve">RAU DES ASSATS À MEZEL</t>
  </si>
  <si>
    <t xml:space="preserve">04427000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</si>
  <si>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</si>
  <si>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</si>
  <si>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</si>
  <si>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</si>
  <si>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</si>
  <si>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</si>
  <si>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</si>
  <si>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</si>
  <si>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</si>
  <si>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RHISPX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</si>
  <si>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</si>
  <si>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</si>
  <si>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</si>
  <si>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</si>
  <si>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</si>
  <si>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</si>
  <si>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</si>
  <si>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</si>
  <si>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</si>
  <si>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</si>
  <si>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</si>
  <si>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</si>
  <si>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</si>
  <si>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</si>
  <si>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</si>
  <si>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</si>
  <si>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</si>
  <si>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</si>
  <si>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</si>
  <si>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</si>
  <si>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</si>
  <si>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</si>
  <si>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</si>
  <si>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</si>
  <si>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</si>
  <si>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</si>
  <si>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</si>
  <si>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</si>
  <si>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</si>
  <si>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</si>
  <si>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</si>
  <si>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</si>
  <si>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</si>
  <si>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</si>
  <si>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</si>
  <si>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</si>
  <si>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</si>
  <si>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</si>
  <si>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</si>
  <si>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</si>
  <si>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</si>
  <si>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</si>
  <si>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</si>
  <si>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</si>
  <si>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</si>
  <si>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</si>
  <si>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</si>
  <si>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</si>
  <si>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</si>
  <si>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</si>
  <si>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</si>
  <si>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</si>
  <si>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</si>
  <si>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</si>
  <si>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</si>
  <si>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</si>
  <si>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</si>
  <si>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</si>
  <si>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</si>
  <si>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</si>
  <si>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</si>
  <si>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</si>
  <si>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VAUSPX</t>
  </si>
  <si>
    <t xml:space="preserve">LEORIP</t>
  </si>
  <si>
    <t xml:space="preserve">CLASPX</t>
  </si>
  <si>
    <t xml:space="preserve">OEDSPX</t>
  </si>
  <si>
    <t xml:space="preserve">PHAARU</t>
  </si>
  <si>
    <t xml:space="preserve">CASSEP</t>
  </si>
  <si>
    <t xml:space="preserve">COCSPX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</si>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</sst>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42613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5.36842105263158</v>
      </c>
      <c r="N5" s="48"/>
      <c r="O5" s="49" t="s">
        <v>15</v>
      </c>
      <c r="P5" s="50" t="n">
        <v>6.36363636363636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63</v>
      </c>
      <c r="C7" s="66" t="n">
        <v>37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32</v>
      </c>
      <c r="C9" s="66" t="n">
        <v>19.2999992370605</v>
      </c>
      <c r="D9" s="82"/>
      <c r="E9" s="82"/>
      <c r="F9" s="83" t="n">
        <f aca="false">($B9*$B$7+$C9*$C$7)/100</f>
        <v>27.3009997177124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32.0500190630555</v>
      </c>
      <c r="C20" s="155" t="n">
        <f aca="false">SUM(C23:C82)</f>
        <v>19.249998409301</v>
      </c>
      <c r="D20" s="156"/>
      <c r="E20" s="157" t="s">
        <v>52</v>
      </c>
      <c r="F20" s="158" t="n">
        <f aca="false">($B20*$B$7+$C20*$C$7)/100</f>
        <v>27.3140114211664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20.191512009725</v>
      </c>
      <c r="C21" s="166" t="n">
        <f aca="false">C20*C7/100</f>
        <v>7.12249941144139</v>
      </c>
      <c r="D21" s="167" t="s">
        <v>55</v>
      </c>
      <c r="E21" s="168"/>
      <c r="F21" s="169" t="n">
        <f aca="false">B21+C21</f>
        <v>27.3140114211664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15</v>
      </c>
      <c r="B23" s="194" t="n">
        <v>12.7641000747681</v>
      </c>
      <c r="C23" s="195" t="n">
        <v>7.66154003143311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10.8761528587341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77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RHISPX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78</v>
      </c>
      <c r="B24" s="211" t="n">
        <v>0.0307691991329193</v>
      </c>
      <c r="C24" s="212" t="n">
        <v>0.0615384988486767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0.0421538400277495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77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VAUSPX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0.00629999985918403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77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LEORIP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12.4330997467041</v>
      </c>
      <c r="C26" s="212" t="n">
        <v>7.65614986419678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10.6656282901764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77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CLASPX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0.0199999995529652</v>
      </c>
      <c r="C27" s="212" t="n">
        <v>0.0199999995529652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0.0199999995529652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77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OEDSPX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0.400000005960465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0.255700003672391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77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77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CASSEP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6.38205003738403</v>
      </c>
      <c r="C30" s="212" t="n">
        <v>3.83077001571655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5.43807642936707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COCSPX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77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77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77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77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77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77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77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77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77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77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77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77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77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77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77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77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77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77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77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77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77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77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77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77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77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77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77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77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77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77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77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77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77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77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77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77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77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77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77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77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77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77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77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77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77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77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77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77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77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27.3140114211664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les Assats</v>
      </c>
      <c r="B84" s="175" t="str">
        <f aca="false">C3</f>
        <v>RAU DES ASSATS À MEZEL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27.3140114211664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85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86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87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88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89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90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91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92</v>
      </c>
      <c r="S93" s="6"/>
      <c r="T93" s="207" t="str">
        <f aca="false">INDEX($A$23:$A$82,$T$92)</f>
        <v>RHISPX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2024-04-24T21:24:36Z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