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3002" sheetId="1" state="visible" r:id="rId3"/>
  </sheets>
  <definedNames>
    <definedName function="false" hidden="false" localSheetId="0" name="_xlnm.Print_Area" vbProcedure="false">'04433002'!$A$1:$Q$82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<sst xmlns="http://schemas.openxmlformats.org/spreadsheetml/2006/main" count="169" uniqueCount="105">
  <si>
    <t xml:space="preserve">Relevés floristiques aquatiques - IBMR</t>
  </si>
  <si>
    <t xml:space="preserve">modèle Irstea-GIS</t>
  </si>
  <si>
    <t xml:space="preserve">AQUABIO</t>
  </si>
  <si>
    <t xml:space="preserve">Angèle LORIENT, Anthony ANTOINE</t>
  </si>
  <si>
    <t xml:space="preserve">la Sioule</t>
  </si>
  <si>
    <t xml:space="preserve">R SIOULE A CHOUVIGNY</t>
  </si>
  <si>
    <t xml:space="preserve">04433002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</si>
  <si>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</si>
  <si>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</si>
  <si>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</si>
  <si>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</si>
  <si>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</si>
  <si>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</si>
  <si>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</si>
  <si>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</si>
  <si>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</si>
  <si>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</si>
  <si>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</si>
  <si>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 courant</t>
  </si>
  <si>
    <t xml:space="preserve">autre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</si>
  <si>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</si>
  <si>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</si>
  <si>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</si>
  <si>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</si>
  <si>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</si>
  <si>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</si>
  <si>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</si>
  <si>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</si>
  <si>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</si>
  <si>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</si>
  <si>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</si>
  <si>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</si>
  <si>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</si>
  <si>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</si>
  <si>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</si>
  <si>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</si>
  <si>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</si>
  <si>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</si>
  <si>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</si>
  <si>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</si>
  <si>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</si>
  <si>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</si>
  <si>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</si>
  <si>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</si>
  <si>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</si>
  <si>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</si>
  <si>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</si>
  <si>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</si>
  <si>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</si>
  <si>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</si>
  <si>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</si>
  <si>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</si>
  <si>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</si>
  <si>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</si>
  <si>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</si>
  <si>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</si>
  <si>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</si>
  <si>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</si>
  <si>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</si>
  <si>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</si>
  <si>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</si>
  <si>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</si>
  <si>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</si>
  <si>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</si>
  <si>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</si>
  <si>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</si>
  <si>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</si>
  <si>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</si>
  <si>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</si>
  <si>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</si>
  <si>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</si>
  <si>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</si>
  <si>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</si>
  <si>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</si>
  <si>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</si>
  <si>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</si>
  <si>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</si>
  <si>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</si>
  <si>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</si>
  <si>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</si>
  <si>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</si>
  <si>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OEDSPX</t>
  </si>
  <si>
    <t xml:space="preserve">ELONUT</t>
  </si>
  <si>
    <t xml:space="preserve">MELSPX</t>
  </si>
  <si>
    <t xml:space="preserve">PHAARU</t>
  </si>
  <si>
    <t xml:space="preserve">SPISPX</t>
  </si>
  <si>
    <t xml:space="preserve">DIASPX</t>
  </si>
  <si>
    <t xml:space="preserve">RANPEU</t>
  </si>
  <si>
    <t xml:space="preserve">RHYRIP</t>
  </si>
  <si>
    <t xml:space="preserve">MYRALT</t>
  </si>
  <si>
    <t xml:space="preserve">PHOSPX</t>
  </si>
  <si>
    <t xml:space="preserve">EQUARV</t>
  </si>
  <si>
    <t xml:space="preserve">GOMSPX</t>
  </si>
  <si>
    <t xml:space="preserve">GOPSPX</t>
  </si>
  <si>
    <t xml:space="preserve">PAASPX</t>
  </si>
  <si>
    <t xml:space="preserve">NEWCOD</t>
  </si>
  <si>
    <t xml:space="preserve">Cyperaceae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</si>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</sst>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42214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10.952380952381</v>
      </c>
      <c r="N5" s="48"/>
      <c r="O5" s="49" t="s">
        <v>16</v>
      </c>
      <c r="P5" s="50" t="n">
        <v>10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83</v>
      </c>
      <c r="C7" s="66" t="n">
        <v>17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0.699999988079071</v>
      </c>
      <c r="C9" s="66" t="n">
        <v>0.5</v>
      </c>
      <c r="D9" s="82"/>
      <c r="E9" s="82"/>
      <c r="F9" s="83" t="n">
        <f aca="false">($B9*$B$7+$C9*$C$7)/100</f>
        <v>0.665999990105629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0.787778508849442</v>
      </c>
      <c r="C20" s="155" t="n">
        <f aca="false">SUM(C23:C62)</f>
        <v>0.639999995008111</v>
      </c>
      <c r="D20" s="156"/>
      <c r="E20" s="157" t="s">
        <v>54</v>
      </c>
      <c r="F20" s="158" t="n">
        <f aca="false">($B20*$B$7+$C20*$C$7)/100</f>
        <v>0.762656161496416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0.653856162345037</v>
      </c>
      <c r="C21" s="166" t="n">
        <f aca="false">C20*C7/100</f>
        <v>0.108799999151379</v>
      </c>
      <c r="D21" s="167" t="s">
        <v>57</v>
      </c>
      <c r="E21" s="168"/>
      <c r="F21" s="169" t="n">
        <f aca="false">B21+C21</f>
        <v>0.762656161496416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0.205556005239487</v>
      </c>
      <c r="C23" s="195" t="n">
        <v>0.277777999639511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0.217833744287491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81</v>
      </c>
      <c r="B24" s="211" t="n">
        <v>0.0122221997007728</v>
      </c>
      <c r="C24" s="212" t="n">
        <v>0.121110998094082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0.0307332954276353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0.00169999996200204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ELONUT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83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84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0.00169999996200204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PHAARU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85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SPISPX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86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DIASPX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87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RANPEU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88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0.00829999981448054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RHYRIP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89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0.00169999996200204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MYRALT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90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PHOSPX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16</v>
      </c>
      <c r="B34" s="211" t="n">
        <v>0.200000002980232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0.167700002435595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HILSPX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0.00169999996200204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EQUARV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0.085714302957058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0.0728428714163601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GOMSPX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0.00999999977648258</v>
      </c>
      <c r="C37" s="212" t="n">
        <v>0.111111000180244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0.0271888698451221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GOPSPX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0.214285999536514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0.179557379577309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PAASPX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0.00169999996200204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Cyperaceae</v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>NoCod</v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 t="s">
        <v>96</v>
      </c>
      <c r="X39" s="224"/>
      <c r="Y39" s="207" t="str">
        <f aca="false">IF(AND(ISNUMBER(F39),OR(A39="",A39="!!!!!!")),"!!!!!!",IF(A39="new.cod","NEWCOD",IF(AND((Z39=""),ISTEXT(A39),A39&lt;&gt;"!!!!!!"),A39,IF(Z39="","",INDEX(,Z39)))))</f>
        <v>NEWCOD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0.762656161496416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Sioule</v>
      </c>
      <c r="B84" s="175" t="str">
        <f aca="false">C3</f>
        <v>R SIOULE A CHOUVIGNY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0.762656161496416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101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104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