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088450" sheetId="2" r:id="rId2"/>
    <sheet name="Mises à jour" sheetId="3" r:id="rId3"/>
  </sheets>
  <definedNames/>
  <calcPr calcId="162913"/>
</workbook>
</file>

<file path=xl/sharedStrings.xml><?xml version="1.0" encoding="utf-8"?>
<sst xmlns="http://schemas.openxmlformats.org/spreadsheetml/2006/main" count="6489" uniqueCount="5305">
  <si>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</si>
  <si>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</si>
  <si>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</si>
  <si>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</si>
  <si>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</si>
  <si>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</si>
  <si>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</si>
  <si>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</si>
  <si>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</si>
  <si>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</si>
  <si>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</si>
  <si>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</si>
  <si>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</si>
  <si>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</si>
  <si>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</si>
  <si>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</si>
  <si>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</si>
  <si>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</si>
  <si>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</si>
  <si>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</si>
  <si>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</si>
  <si>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</si>
  <si>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</si>
  <si>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</si>
  <si>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</si>
  <si>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</si>
  <si>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</si>
  <si>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</si>
  <si>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</si>
  <si>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</si>
  <si>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</si>
  <si>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</si>
  <si>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</si>
  <si>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</si>
  <si>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</si>
  <si>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</si>
  <si>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</si>
  <si>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</si>
  <si>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</si>
  <si>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</si>
  <si>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</si>
  <si>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</si>
  <si>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</si>
  <si>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</si>
  <si>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</si>
  <si>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</si>
  <si>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</si>
  <si>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</si>
  <si>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</si>
  <si>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</si>
  <si>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</si>
  <si>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</si>
  <si>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</si>
  <si>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</si>
  <si>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</si>
  <si>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</si>
  <si>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</si>
  <si>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</si>
  <si>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</si>
  <si>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</si>
  <si>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</si>
  <si>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</si>
  <si>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</si>
  <si>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</si>
  <si>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</si>
  <si>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</si>
  <si>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</si>
  <si>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</si>
  <si>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</si>
  <si>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</si>
  <si>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</si>
  <si>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</si>
  <si>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</si>
  <si>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</si>
  <si>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</si>
  <si>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</si>
  <si>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</si>
  <si>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</si>
  <si>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</si>
  <si>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</si>
  <si>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</si>
  <si>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</si>
  <si>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</si>
  <si>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</si>
  <si>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</si>
  <si>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</si>
  <si>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</si>
  <si>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</si>
  <si>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</si>
  <si>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</si>
  <si>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</si>
  <si>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</si>
  <si>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</si>
  <si>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</si>
  <si>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</si>
  <si>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</si>
  <si>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</si>
  <si>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</si>
  <si>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</si>
  <si>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</si>
  <si>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</si>
  <si>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</si>
  <si>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</si>
  <si>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</si>
  <si>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</si>
  <si>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</si>
  <si>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</si>
  <si>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</si>
  <si>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</si>
  <si>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</si>
  <si>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</si>
  <si>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</si>
  <si>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</si>
  <si>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</si>
  <si>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</si>
  <si>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</si>
  <si>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</si>
  <si>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</si>
  <si>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</si>
  <si>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</si>
  <si>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</si>
  <si>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</si>
  <si>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</si>
  <si>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</si>
  <si>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</si>
  <si>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</si>
  <si>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</si>
  <si>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</si>
  <si>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</si>
  <si>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</si>
  <si>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</si>
  <si>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</si>
  <si>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</si>
  <si>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</si>
  <si>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</si>
  <si>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</si>
  <si>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</si>
  <si>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</si>
  <si>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</si>
  <si>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</si>
  <si>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</si>
  <si>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</si>
  <si>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</si>
  <si>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</si>
  <si>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</si>
  <si>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</si>
  <si>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</si>
  <si>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</si>
  <si>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</si>
  <si>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</si>
  <si>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</si>
  <si>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</si>
  <si>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</si>
  <si>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</si>
  <si>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</si>
  <si>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</si>
  <si>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</si>
  <si>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</si>
  <si>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</si>
  <si>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</si>
  <si>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</si>
  <si>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</si>
  <si>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</si>
  <si>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</si>
  <si>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</si>
  <si>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</si>
  <si>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</si>
  <si>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</si>
  <si>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</si>
  <si>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</si>
  <si>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</si>
  <si>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</si>
  <si>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</si>
  <si>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</si>
  <si>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</si>
  <si>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</si>
  <si>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</si>
  <si>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</si>
  <si>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</si>
  <si>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</si>
  <si>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</si>
  <si>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</si>
  <si>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</si>
  <si>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</si>
  <si>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</si>
  <si>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</si>
  <si>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</si>
  <si>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</si>
  <si>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</si>
  <si>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</si>
  <si>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</si>
  <si>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</si>
  <si>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</si>
  <si>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</si>
  <si>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</si>
  <si>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</si>
  <si>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</si>
  <si>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</si>
  <si>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</si>
  <si>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</si>
  <si>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</si>
  <si>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</si>
  <si>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</si>
  <si>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</si>
  <si>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</si>
  <si>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</si>
  <si>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</si>
  <si>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</si>
  <si>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</si>
  <si>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</si>
  <si>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</si>
  <si>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</si>
  <si>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</si>
  <si>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</si>
  <si>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</si>
  <si>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</si>
  <si>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</si>
  <si>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</si>
  <si>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</si>
  <si>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</si>
  <si>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</si>
  <si>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</si>
  <si>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</si>
  <si>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</si>
  <si>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</si>
  <si>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</si>
  <si>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</si>
  <si>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</si>
  <si>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</si>
  <si>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</si>
  <si>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</si>
  <si>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</si>
  <si>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</si>
  <si>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</si>
  <si>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</si>
  <si>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</si>
  <si>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</si>
  <si>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</si>
  <si>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</si>
  <si>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</si>
  <si>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</si>
  <si>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</si>
  <si>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</si>
  <si>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</si>
  <si>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</si>
  <si>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</si>
  <si>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</si>
  <si>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</si>
  <si>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</si>
  <si>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</si>
  <si>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</si>
  <si>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</si>
  <si>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</si>
  <si>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</si>
  <si>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</si>
  <si>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</si>
  <si>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</si>
  <si>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</si>
  <si>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</si>
  <si>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</si>
  <si>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</si>
  <si>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</si>
  <si>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</si>
  <si>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</si>
  <si>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</si>
  <si>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</si>
  <si>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</si>
  <si>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</si>
  <si>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</si>
  <si>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</si>
  <si>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</si>
  <si>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</si>
  <si>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</si>
  <si>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</si>
  <si>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</si>
  <si>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</si>
  <si>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</si>
  <si>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</si>
  <si>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</si>
  <si>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</si>
  <si>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</si>
  <si>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</si>
  <si>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</si>
  <si>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</si>
  <si>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</si>
  <si>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</si>
  <si>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</si>
  <si>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</si>
  <si>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</si>
  <si>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</si>
  <si>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</si>
  <si>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</si>
  <si>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</si>
  <si>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</si>
  <si>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</si>
  <si>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</si>
  <si>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</si>
  <si>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</si>
  <si>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</si>
  <si>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</si>
  <si>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</si>
  <si>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</si>
  <si>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</si>
  <si>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</si>
  <si>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</si>
  <si>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</si>
  <si>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</si>
  <si>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</si>
  <si>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</si>
  <si>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</si>
  <si>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</si>
  <si>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</si>
  <si>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</si>
  <si>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</si>
  <si>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</si>
  <si>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</si>
  <si>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</si>
  <si>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</si>
  <si>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</si>
  <si>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</si>
  <si>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</si>
  <si>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</si>
  <si>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</si>
  <si>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</si>
  <si>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</si>
  <si>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</si>
  <si>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</si>
  <si>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</si>
  <si>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</si>
  <si>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</si>
  <si>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</si>
  <si>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</si>
  <si>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</si>
  <si>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</si>
  <si>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</si>
  <si>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</si>
  <si>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</si>
  <si>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</si>
  <si>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</si>
  <si>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</si>
  <si>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</si>
  <si>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</si>
  <si>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</si>
  <si>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</si>
  <si>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</si>
  <si>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</si>
  <si>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</si>
  <si>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</si>
  <si>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</si>
  <si>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</si>
  <si>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</si>
  <si>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</si>
  <si>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</si>
  <si>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</si>
  <si>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</si>
  <si>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</si>
  <si>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</si>
  <si>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</si>
  <si>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</si>
  <si>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</si>
  <si>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</si>
  <si>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</si>
  <si>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</si>
  <si>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</si>
  <si>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</si>
  <si>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</si>
  <si>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</si>
  <si>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</si>
  <si>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</si>
  <si>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</si>
  <si>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</si>
  <si>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</si>
  <si>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</si>
  <si>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</si>
  <si>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</si>
  <si>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</si>
  <si>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</si>
  <si>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</si>
  <si>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</si>
  <si>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</si>
  <si>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</si>
  <si>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</si>
  <si>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</si>
  <si>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</si>
  <si>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</si>
  <si>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</si>
  <si>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</si>
  <si>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</si>
  <si>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</si>
  <si>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</si>
  <si>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</si>
  <si>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</si>
  <si>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</si>
  <si>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</si>
  <si>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</si>
  <si>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</si>
  <si>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</si>
  <si>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</si>
  <si>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</si>
  <si>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</si>
  <si>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</si>
  <si>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</si>
  <si>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</si>
  <si>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</si>
  <si>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</si>
  <si>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</si>
  <si>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</si>
  <si>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</si>
  <si>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</si>
  <si>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</si>
  <si>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</si>
  <si>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</si>
  <si>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</si>
  <si>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</si>
  <si>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</si>
  <si>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</si>
  <si>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</si>
  <si>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</si>
  <si>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</si>
  <si>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</si>
  <si>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</si>
  <si>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</si>
  <si>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</si>
  <si>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</si>
  <si>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</si>
  <si>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</si>
  <si>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</si>
  <si>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</si>
  <si>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</si>
  <si>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</si>
  <si>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</si>
  <si>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</si>
  <si>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</si>
  <si>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</si>
  <si>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</si>
  <si>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</si>
  <si>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</si>
  <si>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</si>
  <si>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</si>
  <si>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</si>
  <si>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</si>
  <si>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</si>
  <si>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</si>
  <si>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</si>
  <si>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</si>
  <si>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</si>
  <si>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</si>
  <si>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</si>
  <si>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</si>
  <si>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</si>
  <si>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</si>
  <si>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</si>
  <si>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</si>
  <si>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</si>
  <si>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</si>
  <si>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</si>
  <si>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</si>
  <si>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</si>
  <si>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</si>
  <si>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</si>
  <si>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</si>
  <si>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</si>
  <si>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</si>
  <si>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</si>
  <si>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</si>
  <si>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</si>
  <si>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</si>
  <si>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</si>
  <si>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</si>
  <si>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</si>
  <si>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</si>
  <si>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</si>
  <si>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</si>
  <si>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</si>
  <si>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</si>
  <si>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</si>
  <si>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</si>
  <si>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</si>
  <si>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</si>
  <si>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</si>
  <si>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</si>
  <si>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</si>
  <si>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</si>
  <si>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</si>
  <si>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</si>
  <si>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</si>
  <si>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</si>
  <si>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</si>
  <si>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</si>
  <si>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</si>
  <si>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</si>
  <si>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</si>
  <si>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</si>
  <si>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</si>
  <si>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</si>
  <si>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</si>
  <si>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</si>
  <si>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</si>
  <si>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</si>
  <si>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</si>
  <si>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</si>
  <si>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</si>
  <si>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</si>
  <si>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</si>
  <si>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</si>
  <si>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</si>
  <si>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</si>
  <si>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</si>
  <si>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</si>
  <si>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</si>
  <si>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</si>
  <si>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</si>
  <si>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</si>
  <si>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</si>
  <si>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</si>
  <si>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</si>
  <si>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</si>
  <si>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</si>
  <si>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</si>
  <si>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</si>
  <si>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</si>
  <si>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</si>
  <si>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</si>
  <si>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</si>
  <si>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</si>
  <si>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</si>
  <si>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</si>
  <si>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</si>
  <si>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</si>
  <si>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</si>
  <si>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</si>
  <si>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</si>
  <si>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</si>
  <si>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</si>
  <si>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</si>
  <si>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</si>
  <si>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</si>
  <si>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</si>
  <si>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</si>
  <si>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</si>
  <si>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</si>
  <si>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</si>
  <si>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</si>
  <si>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</si>
  <si>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</si>
  <si>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</si>
  <si>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</si>
  <si>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</si>
  <si>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</si>
  <si>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</si>
  <si>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</si>
  <si>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</si>
  <si>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</si>
  <si>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</si>
  <si>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</si>
  <si>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</si>
  <si>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</si>
  <si>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</si>
  <si>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</si>
  <si>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</si>
  <si>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</si>
  <si>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</si>
  <si>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</si>
  <si>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</si>
  <si>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</si>
  <si>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</si>
  <si>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</si>
  <si>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</si>
  <si>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</si>
  <si>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</si>
  <si>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</si>
  <si>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</si>
  <si>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</si>
  <si>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</si>
  <si>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</si>
  <si>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</si>
  <si>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</si>
  <si>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</si>
  <si>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</si>
  <si>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</si>
  <si>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</si>
  <si>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</si>
  <si>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</si>
  <si>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</si>
  <si>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</si>
  <si>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</si>
  <si>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</si>
  <si>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</si>
  <si>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</si>
  <si>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</si>
  <si>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</si>
  <si>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</si>
  <si>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</si>
  <si>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</si>
  <si>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</si>
  <si>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</si>
  <si>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</si>
  <si>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</si>
  <si>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</si>
  <si>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</si>
  <si>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</si>
  <si>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</si>
  <si>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</si>
  <si>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</si>
  <si>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</si>
  <si>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</si>
  <si>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</si>
  <si>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</si>
  <si>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</si>
  <si>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</si>
  <si>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</si>
  <si>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</si>
  <si>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</si>
  <si>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</si>
  <si>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</si>
  <si>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</si>
  <si>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</si>
  <si>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</si>
  <si>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</si>
  <si>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</si>
  <si>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</si>
  <si>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</si>
  <si>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</si>
  <si>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</si>
  <si>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</si>
  <si>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</si>
  <si>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</si>
  <si>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</si>
  <si>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</si>
  <si>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</si>
  <si>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</si>
  <si>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</si>
  <si>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</si>
  <si>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</si>
  <si>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</si>
  <si>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</si>
  <si>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</si>
  <si>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</si>
  <si>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</si>
  <si>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</si>
  <si>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</si>
  <si>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</si>
  <si>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</si>
  <si>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</si>
  <si>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</si>
  <si>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</si>
  <si>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</si>
  <si>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</si>
  <si>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</si>
  <si>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</si>
  <si>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</si>
  <si>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</si>
  <si>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</si>
  <si>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</si>
  <si>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</si>
  <si>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</si>
  <si>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</si>
  <si>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</si>
  <si>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</si>
  <si>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</si>
  <si>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</si>
  <si>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</si>
  <si>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</si>
  <si>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</si>
  <si>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</si>
  <si>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</si>
  <si>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</si>
  <si>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</si>
  <si>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</si>
  <si>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</si>
  <si>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</si>
  <si>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</si>
  <si>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</si>
  <si>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</si>
  <si>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</si>
  <si>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</si>
  <si>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</si>
  <si>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</si>
  <si>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</si>
  <si>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</si>
  <si>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</si>
  <si>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</si>
  <si>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</si>
  <si>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</si>
  <si>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</si>
  <si>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</si>
  <si>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</si>
  <si>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</si>
  <si>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</si>
  <si>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</si>
  <si>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</si>
  <si>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</si>
  <si>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</si>
  <si>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</si>
  <si>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</si>
  <si>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</si>
  <si>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</si>
  <si>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</si>
  <si>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</si>
  <si>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</si>
  <si>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</si>
  <si>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</si>
  <si>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</si>
  <si>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</si>
  <si>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</si>
  <si>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</si>
  <si>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</si>
  <si>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</si>
  <si>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</si>
  <si>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</si>
  <si>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</si>
  <si>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</si>
  <si>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</si>
  <si>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</si>
  <si>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</si>
  <si>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</si>
  <si>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</si>
  <si>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</si>
  <si>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</si>
  <si>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</si>
  <si>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</si>
  <si>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</si>
  <si>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</si>
  <si>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</si>
  <si>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</si>
  <si>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</si>
  <si>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</si>
  <si>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</si>
  <si>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</si>
  <si>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</si>
  <si>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</si>
  <si>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</si>
  <si>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</si>
  <si>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</si>
  <si>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</si>
  <si>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</si>
  <si>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</si>
  <si>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</si>
  <si>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</si>
  <si>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</si>
  <si>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</si>
  <si>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</si>
  <si>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</si>
  <si>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</si>
  <si>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</si>
  <si>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</si>
  <si>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</si>
  <si>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</si>
  <si>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</si>
  <si>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</si>
  <si>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</si>
  <si>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</si>
  <si>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</si>
  <si>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</si>
  <si>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</si>
  <si>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</si>
  <si>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</si>
  <si>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</si>
  <si>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</si>
  <si>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</si>
  <si>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</si>
  <si>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</si>
  <si>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</si>
  <si>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</si>
  <si>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</si>
  <si>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</si>
  <si>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</si>
  <si>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</si>
  <si>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</si>
  <si>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</si>
  <si>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</si>
  <si>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</si>
  <si>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</si>
  <si>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</si>
  <si>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</si>
  <si>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</si>
  <si>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</si>
  <si>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</si>
  <si>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</si>
  <si>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</si>
  <si>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</si>
  <si>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</si>
  <si>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</si>
  <si>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</si>
  <si>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</si>
  <si>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</si>
  <si>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</si>
  <si>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</si>
  <si>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</si>
  <si>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</si>
  <si>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</si>
  <si>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</si>
  <si>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</si>
  <si>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</si>
  <si>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</si>
  <si>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</si>
  <si>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</si>
  <si>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</si>
  <si>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</si>
  <si>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</si>
  <si>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</si>
  <si>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</si>
  <si>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</si>
  <si>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</si>
  <si>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</si>
  <si>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</si>
  <si>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</si>
  <si>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</si>
  <si>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</si>
  <si>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</si>
  <si>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</si>
  <si>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</si>
  <si>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</si>
  <si>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</si>
  <si>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</si>
  <si>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</si>
  <si>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</si>
  <si>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</si>
  <si>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</si>
  <si>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</si>
  <si>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</si>
  <si>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</si>
  <si>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</si>
  <si>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</si>
  <si>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</si>
  <si>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</si>
  <si>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</si>
  <si>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</si>
  <si>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</si>
  <si>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</si>
  <si>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</si>
  <si>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</si>
  <si>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</si>
  <si>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</si>
  <si>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</si>
  <si>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</si>
  <si>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</si>
  <si>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</si>
  <si>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</si>
  <si>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</si>
  <si>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</si>
  <si>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</si>
  <si>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</si>
  <si>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</si>
  <si>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</si>
  <si>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</si>
  <si>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</si>
  <si>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</si>
  <si>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</si>
  <si>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</si>
  <si>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</si>
  <si>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</si>
  <si>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</si>
  <si>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</si>
  <si>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</si>
  <si>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</si>
  <si>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</si>
  <si>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</si>
  <si>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</si>
  <si>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</si>
  <si>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</si>
  <si>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</si>
  <si>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</si>
  <si>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</si>
  <si>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</si>
  <si>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</si>
  <si>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</si>
  <si>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</si>
  <si>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</si>
  <si>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</si>
  <si>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</si>
  <si>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</si>
  <si>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</si>
  <si>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</si>
  <si>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</si>
  <si>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</si>
  <si>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</si>
  <si>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</si>
  <si>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</si>
  <si>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</si>
  <si>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</si>
  <si>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</si>
  <si>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</si>
  <si>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</si>
  <si>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</si>
  <si>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</si>
  <si>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</si>
  <si>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</si>
  <si>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</si>
  <si>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</si>
  <si>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</si>
  <si>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</si>
  <si>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</si>
  <si>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</si>
  <si>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</si>
  <si>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</si>
  <si>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</si>
  <si>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</si>
  <si>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</si>
  <si>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</si>
  <si>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</si>
  <si>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</si>
  <si>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</si>
  <si>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</si>
  <si>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</si>
  <si>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</si>
  <si>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</si>
  <si>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</si>
  <si>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</si>
  <si>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</si>
  <si>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</si>
  <si>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</si>
  <si>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</si>
  <si>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</si>
  <si>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</si>
  <si>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</si>
  <si>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</si>
  <si>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</si>
  <si>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</si>
  <si>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</si>
  <si>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</si>
  <si>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</si>
  <si>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</si>
  <si>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</si>
  <si>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</si>
  <si>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</si>
  <si>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</si>
  <si>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</si>
  <si>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</si>
  <si>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</si>
  <si>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</si>
  <si>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</si>
  <si>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</si>
  <si>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</si>
  <si>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</si>
  <si>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</si>
  <si>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</si>
  <si>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</si>
  <si>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</si>
  <si>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</si>
  <si>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</si>
  <si>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</si>
  <si>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</si>
  <si>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</si>
  <si>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</si>
  <si>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</si>
  <si>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</si>
  <si>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</si>
  <si>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</si>
  <si>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</si>
  <si>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</si>
  <si>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</si>
  <si>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</si>
  <si>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</si>
  <si>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</si>
  <si>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</si>
  <si>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</si>
  <si>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</si>
  <si>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</si>
  <si>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</si>
  <si>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</si>
  <si>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</si>
  <si>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</si>
  <si>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</si>
  <si>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</si>
  <si>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</si>
  <si>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</si>
  <si>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</si>
  <si>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</si>
  <si>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</si>
  <si>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</si>
  <si>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</si>
  <si>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</si>
  <si>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</si>
  <si>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</si>
  <si>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</si>
  <si>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</si>
  <si>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</si>
  <si>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</si>
  <si>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</si>
  <si>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</si>
  <si>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</si>
  <si>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</si>
  <si>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</si>
  <si>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</si>
  <si>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</si>
  <si>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</si>
  <si>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</si>
  <si>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</si>
  <si>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</si>
  <si>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</si>
  <si>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</si>
  <si>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</si>
  <si>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</si>
  <si>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</si>
  <si>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</si>
  <si>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</si>
  <si>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</si>
  <si>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</si>
  <si>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</si>
  <si>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</si>
  <si>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</si>
  <si>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</si>
  <si>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</si>
  <si>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</si>
  <si>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</si>
  <si>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</si>
  <si>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</si>
  <si>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</si>
  <si>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</si>
  <si>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</si>
  <si>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</si>
  <si>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</si>
  <si>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</si>
  <si>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</si>
  <si>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</si>
  <si>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</si>
  <si>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</si>
  <si>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</si>
  <si>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</si>
  <si>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</si>
  <si>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</si>
  <si>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</si>
  <si>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</si>
  <si>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</si>
  <si>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</si>
  <si>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</si>
  <si>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</si>
  <si>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</si>
  <si>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</si>
  <si>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</si>
  <si>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</si>
  <si>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</si>
  <si>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</si>
  <si>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</si>
  <si>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</si>
  <si>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</si>
  <si>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</si>
  <si>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</si>
  <si>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</si>
  <si>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</si>
  <si>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</si>
  <si>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</si>
  <si>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</si>
  <si>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</si>
  <si>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</si>
  <si>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</si>
  <si>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</si>
  <si>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</si>
  <si>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</si>
  <si>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</si>
  <si>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</si>
  <si>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</si>
  <si>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</si>
  <si>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</si>
  <si>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</si>
  <si>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</si>
  <si>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</si>
  <si>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</si>
  <si>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</si>
  <si>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</si>
  <si>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</si>
  <si>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</si>
  <si>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</si>
  <si>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</si>
  <si>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</si>
  <si>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</si>
  <si>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</si>
  <si>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</si>
  <si>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</si>
  <si>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</si>
  <si>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</si>
  <si>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</si>
  <si>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</si>
  <si>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</si>
  <si>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</si>
  <si>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</si>
  <si>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</si>
  <si>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</si>
  <si>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</si>
  <si>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</si>
  <si>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</si>
  <si>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</si>
  <si>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</si>
  <si>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</si>
  <si>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</si>
  <si>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</si>
  <si>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</si>
  <si>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</si>
  <si>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</si>
  <si>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</si>
  <si>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</si>
  <si>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</si>
  <si>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</si>
  <si>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</si>
  <si>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</si>
  <si>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</si>
  <si>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</si>
  <si>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</si>
  <si>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</si>
  <si>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</si>
  <si>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</si>
  <si>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</si>
  <si>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</si>
  <si>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</si>
  <si>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</si>
  <si>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</si>
  <si>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</si>
  <si>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</si>
  <si>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</si>
  <si>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</si>
  <si>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</si>
  <si>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</si>
  <si>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</si>
  <si>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</si>
  <si>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</si>
  <si>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</si>
  <si>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</si>
  <si>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</si>
  <si>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</si>
  <si>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</si>
  <si>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</si>
  <si>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</si>
  <si>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</si>
  <si>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</si>
  <si>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</si>
  <si>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</si>
  <si>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</si>
  <si>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</si>
  <si>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</si>
  <si>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</si>
  <si>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</si>
  <si>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</si>
  <si>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</si>
  <si>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</si>
  <si>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</si>
  <si>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</si>
  <si>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</si>
  <si>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</si>
  <si>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</si>
  <si>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</si>
  <si>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</si>
  <si>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</si>
  <si>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</si>
  <si>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</si>
  <si>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</si>
  <si>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</si>
  <si>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</si>
  <si>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</si>
  <si>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</si>
  <si>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</si>
  <si>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</si>
  <si>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</si>
  <si>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</si>
  <si>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</si>
  <si>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</si>
  <si>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</si>
  <si>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</si>
  <si>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</si>
  <si>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</si>
  <si>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</si>
  <si>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</si>
  <si>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</si>
  <si>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</si>
  <si>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</si>
  <si>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</si>
  <si>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</si>
  <si>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</si>
  <si>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</si>
  <si>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</si>
  <si>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</si>
  <si>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</si>
  <si>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</si>
  <si>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</si>
  <si>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</si>
  <si>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</si>
  <si>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</si>
  <si>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</si>
  <si>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</si>
  <si>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</si>
  <si>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</si>
  <si>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</si>
  <si>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</si>
  <si>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</si>
  <si>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</si>
  <si>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</si>
  <si>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</si>
  <si>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</si>
  <si>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</si>
  <si>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</si>
  <si>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</si>
  <si>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</si>
  <si>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</si>
  <si>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</si>
  <si>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</si>
  <si>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</si>
  <si>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</si>
  <si>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</si>
  <si>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</si>
  <si>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</si>
  <si>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</si>
  <si>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</si>
  <si>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</si>
  <si>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</si>
  <si>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</si>
  <si>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</si>
  <si>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</si>
  <si>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</si>
  <si>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</si>
  <si>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</si>
  <si>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</si>
  <si>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</si>
  <si>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</si>
  <si>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</si>
  <si>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</si>
  <si>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</si>
  <si>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</si>
  <si>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</si>
  <si>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</si>
  <si>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</si>
  <si>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</si>
  <si>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</si>
  <si>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</si>
  <si>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</si>
  <si>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</si>
  <si>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</si>
  <si>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</si>
  <si>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</si>
  <si>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</si>
  <si>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</si>
  <si>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</si>
  <si>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</si>
  <si>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</si>
  <si>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</si>
  <si>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</si>
  <si>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</si>
  <si>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</si>
  <si>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</si>
  <si>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</si>
  <si>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</si>
  <si>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</si>
  <si>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</si>
  <si>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</si>
  <si>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</si>
  <si>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</si>
  <si>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</si>
  <si>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</si>
  <si>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</si>
  <si>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</si>
  <si>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</si>
  <si>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</si>
  <si>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</si>
  <si>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</si>
  <si>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</si>
  <si>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</si>
  <si>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</si>
  <si>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</si>
  <si>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</si>
  <si>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</si>
  <si>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</si>
  <si>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</si>
  <si>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</si>
  <si>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</si>
  <si>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</si>
  <si>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</si>
  <si>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</si>
  <si>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</si>
  <si>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</si>
  <si>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</si>
  <si>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</si>
  <si>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</si>
  <si>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</si>
  <si>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</si>
  <si>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</si>
  <si>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</si>
  <si>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</si>
  <si>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</si>
  <si>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</si>
  <si>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</si>
  <si>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</si>
  <si>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</si>
  <si>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</si>
  <si>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</si>
  <si>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</si>
  <si>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</si>
  <si>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</si>
  <si>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</si>
  <si>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</si>
  <si>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</si>
  <si>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</si>
  <si>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</si>
  <si>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</si>
  <si>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</si>
  <si>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</si>
  <si>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</si>
  <si>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</si>
  <si>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</si>
  <si>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</si>
  <si>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</si>
  <si>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</si>
  <si>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</si>
  <si>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</si>
  <si>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</si>
  <si>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</si>
  <si>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</si>
  <si>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</si>
  <si>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</si>
  <si>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</si>
  <si>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</si>
  <si>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</si>
  <si>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</si>
  <si>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</si>
  <si>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</si>
  <si>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</si>
  <si>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</si>
  <si>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</si>
  <si>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</si>
  <si>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</si>
  <si>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</si>
  <si>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</si>
  <si>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</si>
  <si>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</si>
  <si>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</si>
  <si>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</si>
  <si>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</si>
  <si>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</si>
  <si>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</si>
  <si>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</si>
  <si>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</si>
  <si>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</si>
  <si>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</si>
  <si>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</si>
  <si>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</si>
  <si>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</si>
  <si>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</si>
  <si>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</si>
  <si>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</si>
  <si>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</si>
  <si>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</si>
  <si>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</si>
  <si>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</si>
  <si>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</si>
  <si>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</si>
  <si>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</si>
  <si>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</si>
  <si>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</si>
  <si>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</si>
  <si>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</si>
  <si>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</si>
  <si>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</si>
  <si>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</si>
  <si>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</si>
  <si>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</si>
  <si>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</si>
  <si>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</si>
  <si>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</si>
  <si>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</si>
  <si>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</si>
  <si>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</si>
  <si>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</si>
  <si>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</si>
  <si>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</si>
  <si>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</si>
  <si>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</si>
  <si>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</si>
  <si>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</si>
  <si>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</si>
  <si>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</si>
  <si>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</si>
  <si>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</si>
  <si>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</si>
  <si>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</si>
  <si>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</si>
  <si>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</si>
  <si>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</si>
  <si>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</si>
  <si>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</si>
  <si>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</si>
  <si>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</si>
  <si>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</si>
  <si>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</si>
  <si>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</si>
  <si>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</si>
  <si>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</si>
  <si>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</si>
  <si>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</si>
  <si>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</si>
  <si>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</si>
  <si>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</si>
  <si>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</si>
  <si>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</si>
  <si>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</si>
  <si>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</si>
  <si>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</si>
  <si>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</si>
  <si>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</si>
  <si>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</si>
  <si>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</si>
  <si>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</si>
  <si>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</si>
  <si>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</si>
  <si>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</si>
  <si>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</si>
  <si>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</si>
  <si>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</si>
  <si>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</si>
  <si>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</si>
  <si>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</si>
  <si>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</si>
  <si>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</si>
  <si>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</si>
  <si>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</si>
  <si>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</si>
  <si>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</si>
  <si>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</si>
  <si>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</si>
  <si>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</si>
  <si>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</si>
  <si>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</si>
  <si>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</si>
  <si>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</si>
  <si>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</si>
  <si>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</si>
  <si>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</si>
  <si>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</si>
  <si>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</si>
  <si>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</si>
  <si>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</si>
  <si>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</si>
  <si>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</si>
  <si>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</si>
  <si>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</si>
  <si>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</si>
  <si>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</si>
  <si>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</si>
  <si>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</si>
  <si>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</si>
  <si>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</si>
  <si>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</si>
  <si>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</si>
  <si>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</si>
  <si>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</si>
  <si>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</si>
  <si>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</si>
  <si>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</si>
  <si>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</si>
  <si>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</si>
  <si>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</si>
  <si>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</si>
  <si>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</si>
  <si>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</si>
  <si>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</si>
  <si>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</si>
  <si>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</si>
  <si>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</si>
  <si>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</si>
  <si>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</si>
  <si>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</si>
  <si>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</si>
  <si>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</si>
  <si>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</si>
  <si>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</si>
  <si>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</si>
  <si>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</si>
  <si>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</si>
  <si>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</si>
  <si>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</si>
  <si>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</si>
  <si>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</si>
  <si>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</si>
  <si>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</si>
  <si>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</si>
  <si>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</si>
  <si>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</si>
  <si>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</si>
  <si>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</si>
  <si>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</si>
  <si>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</si>
  <si>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</si>
  <si>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</si>
  <si>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</si>
  <si>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</si>
  <si>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</si>
  <si>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</si>
  <si>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</si>
  <si>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</si>
  <si>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</si>
  <si>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</si>
  <si>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</si>
  <si>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</si>
  <si>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</si>
  <si>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</si>
  <si>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</si>
  <si>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</si>
  <si>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</si>
  <si>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</si>
  <si>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</si>
  <si>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</si>
  <si>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</si>
  <si>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</si>
  <si>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</si>
  <si>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</si>
  <si>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</si>
  <si>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</si>
  <si>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</si>
  <si>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</si>
  <si>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</si>
  <si>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</si>
  <si>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</si>
  <si>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</si>
  <si>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</si>
  <si>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</si>
  <si>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</si>
  <si>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</si>
  <si>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</si>
  <si>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</si>
  <si>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</si>
  <si>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</si>
  <si>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</si>
  <si>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</si>
  <si>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</si>
  <si>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</si>
  <si>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</si>
  <si>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</si>
  <si>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</si>
  <si>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</si>
  <si>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</si>
  <si>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</si>
  <si>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</si>
  <si>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</si>
  <si>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</si>
  <si>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</si>
  <si>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</si>
  <si>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</si>
  <si>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</si>
  <si>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</si>
  <si>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</si>
  <si>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</si>
  <si>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</si>
  <si>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</si>
  <si>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</si>
  <si>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</si>
  <si>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</si>
  <si>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</si>
  <si>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</si>
  <si>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</si>
  <si>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</si>
  <si>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</si>
  <si>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</si>
  <si>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</si>
  <si>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</si>
  <si>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</si>
  <si>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</si>
  <si>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</si>
  <si>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</si>
  <si>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</si>
  <si>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</si>
  <si>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</si>
  <si>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</si>
  <si>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</si>
  <si>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</si>
  <si>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</si>
  <si>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</si>
  <si>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</si>
  <si>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</si>
  <si>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</si>
  <si>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</si>
  <si>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</si>
  <si>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</si>
  <si>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</si>
  <si>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</si>
  <si>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</si>
  <si>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</si>
  <si>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</si>
  <si>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</si>
  <si>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</si>
  <si>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</si>
  <si>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</si>
  <si>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</si>
  <si>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</si>
  <si>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</si>
  <si>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</si>
  <si>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</si>
  <si>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</si>
  <si>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</si>
  <si>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</si>
  <si>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</si>
  <si>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</si>
  <si>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</si>
  <si>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</si>
  <si>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</si>
  <si>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</si>
  <si>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</si>
  <si>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</si>
  <si>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</si>
  <si>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</si>
  <si>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</si>
  <si>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</si>
  <si>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</si>
  <si>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</si>
  <si>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</si>
  <si>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</si>
  <si>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</si>
  <si>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</si>
  <si>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</si>
  <si>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</si>
  <si>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</si>
  <si>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</si>
  <si>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</si>
  <si>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</si>
  <si>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</si>
  <si>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</si>
  <si>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</si>
  <si>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</si>
  <si>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</si>
  <si>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</si>
  <si>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</si>
  <si>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</si>
  <si>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</si>
  <si>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</si>
  <si>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</si>
  <si>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</si>
  <si>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</si>
  <si>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</si>
  <si>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</si>
  <si>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</si>
  <si>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</si>
  <si>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</si>
  <si>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</si>
  <si>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</si>
  <si>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</si>
  <si>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</si>
  <si>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</si>
  <si>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</si>
  <si>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</si>
  <si>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</si>
  <si>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</si>
  <si>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</si>
  <si>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</si>
  <si>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</si>
  <si>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</si>
  <si>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</si>
  <si>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</si>
  <si>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</si>
  <si>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</si>
  <si>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</si>
  <si>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</si>
  <si>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</si>
  <si>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</si>
  <si>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</si>
  <si>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</si>
  <si>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</si>
  <si>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</si>
  <si>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</si>
  <si>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</si>
  <si>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</si>
  <si>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</si>
  <si>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</si>
  <si>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</si>
  <si>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</si>
  <si>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</si>
  <si>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</si>
  <si>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</si>
  <si>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</si>
  <si>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</si>
  <si>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</si>
  <si>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</si>
  <si>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</si>
  <si>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</si>
  <si>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</si>
  <si>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</si>
  <si>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</si>
  <si>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</si>
  <si>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</si>
  <si>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</si>
  <si>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</si>
  <si>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</si>
  <si>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</si>
  <si>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</si>
  <si>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</si>
  <si>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</si>
  <si>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</si>
  <si>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</si>
  <si>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</si>
  <si>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</si>
  <si>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</si>
  <si>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</si>
  <si>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</si>
  <si>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</si>
  <si>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</si>
  <si>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</si>
  <si>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</si>
  <si>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</si>
  <si>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</si>
  <si>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</si>
  <si>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</si>
  <si>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</si>
  <si>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</si>
  <si>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</si>
  <si>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</si>
  <si>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</si>
  <si>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</si>
  <si>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</si>
  <si>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</si>
  <si>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</si>
  <si>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</si>
  <si>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</si>
  <si>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</si>
  <si>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</si>
  <si>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</si>
  <si>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</si>
  <si>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</si>
  <si>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</si>
  <si>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</si>
  <si>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</si>
  <si>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</si>
  <si>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</si>
  <si>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</si>
  <si>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</si>
  <si>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</si>
  <si>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</si>
  <si>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</si>
  <si>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</si>
  <si>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</si>
  <si>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</si>
  <si>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</si>
  <si>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</si>
  <si>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</si>
  <si>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</si>
  <si>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</si>
  <si>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</si>
  <si>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</si>
  <si>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</si>
  <si>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</si>
  <si>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</si>
  <si>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</si>
  <si>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</si>
  <si>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</si>
  <si>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</si>
  <si>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</si>
  <si>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</si>
  <si>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</si>
  <si>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</si>
  <si>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</si>
  <si>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</si>
  <si>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</si>
  <si>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</si>
  <si>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</si>
  <si>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</si>
  <si>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</si>
  <si>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</si>
  <si>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</si>
  <si>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</si>
  <si>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</si>
  <si>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</si>
  <si>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</si>
  <si>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</si>
  <si>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</si>
  <si>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</si>
  <si>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</si>
  <si>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</si>
  <si>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</si>
  <si>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</si>
  <si>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</si>
  <si>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</si>
  <si>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</si>
  <si>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</si>
  <si>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</si>
  <si>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</si>
  <si>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</si>
  <si>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</si>
  <si>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</si>
  <si>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</si>
  <si>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</si>
  <si>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</si>
  <si>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</si>
  <si>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</si>
  <si>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</si>
  <si>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</si>
  <si>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</si>
  <si>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</si>
  <si>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</si>
  <si>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</si>
  <si>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</si>
  <si>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</si>
  <si>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</si>
  <si>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</si>
  <si>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</si>
  <si>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</si>
  <si>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</si>
  <si>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</si>
  <si>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</si>
  <si>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</si>
  <si>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</si>
  <si>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</si>
  <si>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</si>
  <si>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</si>
  <si>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</si>
  <si>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</si>
  <si>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</si>
  <si>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</si>
  <si>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</si>
  <si>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</si>
  <si>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</si>
  <si>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</si>
  <si>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</si>
  <si>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</si>
  <si>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</si>
  <si>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</si>
  <si>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</si>
  <si>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</si>
  <si>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</si>
  <si>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</si>
  <si>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</si>
  <si>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</si>
  <si>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</si>
  <si>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</si>
  <si>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</si>
  <si>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</si>
  <si>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</si>
  <si>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</si>
  <si>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</si>
  <si>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</si>
  <si>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</si>
  <si>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</si>
  <si>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</si>
  <si>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</si>
  <si>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</si>
  <si>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</si>
  <si>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</si>
  <si>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</si>
  <si>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</si>
  <si>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</si>
  <si>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</si>
  <si>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</si>
  <si>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</si>
  <si>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</si>
  <si>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</si>
  <si>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</si>
  <si>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</si>
  <si>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</si>
  <si>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</si>
  <si>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</si>
  <si>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</si>
  <si>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</si>
  <si>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</si>
  <si>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</si>
  <si>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</si>
  <si>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</si>
  <si>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</si>
  <si>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</si>
  <si>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</si>
  <si>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</si>
  <si>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</si>
  <si>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</si>
  <si>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</si>
  <si>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</si>
  <si>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</si>
  <si>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</si>
  <si>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</si>
  <si>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</si>
  <si>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</si>
  <si>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</si>
  <si>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</si>
  <si>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</si>
  <si>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</si>
  <si>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</si>
  <si>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</si>
  <si>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</si>
  <si>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</si>
  <si>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</si>
  <si>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</si>
  <si>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</si>
  <si>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</si>
  <si>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</si>
  <si>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</si>
  <si>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</si>
  <si>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</si>
  <si>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</si>
  <si>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</si>
  <si>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</si>
  <si>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</si>
  <si>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</si>
  <si>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</si>
  <si>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</si>
  <si>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</si>
  <si>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</si>
  <si>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</si>
  <si>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</si>
  <si>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</si>
  <si>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</si>
  <si>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</si>
  <si>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</si>
  <si>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</si>
  <si>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</si>
  <si>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</si>
  <si>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</si>
  <si>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</si>
  <si>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</si>
  <si>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</si>
  <si>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</si>
  <si>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</si>
  <si>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</si>
  <si>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</si>
  <si>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</si>
  <si>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</si>
  <si>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</si>
  <si>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</si>
  <si>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</si>
  <si>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</si>
  <si>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</si>
  <si>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</si>
  <si>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</si>
  <si>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</si>
  <si>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</si>
  <si>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</si>
  <si>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</si>
  <si>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</si>
  <si>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</si>
  <si>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</si>
  <si>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</si>
  <si>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</si>
  <si>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</si>
  <si>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</si>
  <si>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</si>
  <si>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</si>
  <si>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</si>
  <si>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</si>
  <si>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</si>
  <si>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</si>
  <si>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</si>
  <si>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</si>
  <si>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</si>
  <si>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</si>
  <si>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</si>
  <si>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</si>
  <si>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</si>
  <si>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</si>
  <si>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</si>
  <si>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</si>
  <si>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</si>
  <si>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</si>
  <si>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</si>
  <si>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</si>
  <si>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</si>
  <si>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</si>
  <si>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</si>
  <si>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</si>
  <si>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</si>
  <si>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</si>
  <si>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</si>
  <si>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</si>
  <si>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</si>
  <si>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</si>
  <si>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</si>
  <si>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</si>
  <si>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</si>
  <si>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</si>
  <si>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</si>
  <si>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</si>
  <si>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</si>
  <si>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</si>
  <si>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</si>
  <si>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</si>
  <si>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</si>
  <si>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</si>
  <si>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</si>
  <si>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</si>
  <si>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</si>
  <si>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</si>
  <si>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</si>
  <si>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</si>
  <si>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</si>
  <si>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</si>
  <si>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</si>
  <si>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</si>
  <si>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</si>
  <si>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</si>
  <si>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</si>
  <si>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</si>
  <si>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</si>
  <si>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</si>
  <si>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</si>
  <si>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</si>
  <si>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</si>
  <si>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</si>
  <si>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</si>
  <si>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</si>
  <si>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</si>
  <si>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</si>
  <si>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</si>
  <si>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</si>
  <si>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</si>
  <si>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</si>
  <si>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</si>
  <si>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</si>
  <si>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</si>
  <si>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</si>
  <si>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</si>
  <si>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</si>
  <si>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</si>
  <si>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</si>
  <si>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</si>
  <si>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</si>
  <si>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</si>
  <si>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</si>
  <si>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</si>
  <si>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</si>
  <si>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</si>
  <si>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</si>
  <si>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</si>
  <si>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</si>
  <si>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</si>
  <si>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</si>
  <si>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</si>
  <si>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</si>
  <si>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</si>
  <si>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</si>
  <si>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</si>
  <si>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</si>
  <si>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</si>
  <si>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</si>
  <si>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</si>
  <si>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</si>
  <si>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</si>
  <si>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</si>
  <si>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</si>
  <si>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</si>
  <si>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</si>
  <si>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</si>
  <si>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</si>
  <si>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</si>
  <si>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</si>
  <si>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</si>
  <si>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</si>
  <si>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</si>
  <si>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</si>
  <si>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</si>
  <si>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</si>
  <si>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</si>
  <si>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</si>
  <si>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</si>
  <si>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</si>
  <si>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</si>
  <si>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</si>
  <si>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</si>
  <si>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</si>
  <si>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</si>
  <si>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</si>
  <si>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</si>
  <si>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</si>
  <si>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</si>
  <si>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</si>
  <si>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</si>
  <si>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</si>
  <si>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</si>
  <si>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</si>
  <si>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</si>
  <si>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</si>
  <si>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</si>
  <si>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</si>
  <si>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</si>
  <si>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</si>
  <si>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</si>
  <si>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</si>
  <si>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</si>
  <si>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</si>
  <si>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</si>
  <si>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</si>
  <si>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</si>
  <si>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</si>
  <si>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</si>
  <si>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</si>
  <si>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</si>
  <si>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</si>
  <si>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</si>
  <si>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</si>
  <si>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</si>
  <si>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</si>
  <si>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</si>
  <si>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</si>
  <si>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</si>
  <si>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</si>
  <si>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</si>
  <si>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</si>
  <si>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</si>
  <si>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</si>
  <si>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</si>
  <si>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</si>
  <si>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</si>
  <si>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</si>
  <si>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</si>
  <si>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</si>
  <si>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</si>
  <si>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</si>
  <si>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</si>
  <si>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</si>
  <si>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</si>
  <si>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</si>
  <si>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</si>
  <si>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</si>
  <si>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</si>
  <si>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</si>
  <si>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</si>
  <si>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</si>
  <si>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</si>
  <si>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</si>
  <si>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</si>
  <si>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</si>
  <si>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</si>
  <si>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</si>
  <si>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</si>
  <si>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</si>
  <si>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</si>
  <si>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</si>
  <si>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</si>
  <si>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</si>
  <si>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</si>
  <si>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</si>
  <si>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</si>
  <si>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</si>
  <si>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</si>
  <si>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</si>
  <si>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</si>
  <si>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</si>
  <si>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</si>
  <si>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</si>
  <si>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</si>
  <si>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</si>
  <si>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</si>
  <si>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</si>
  <si>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</si>
  <si>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</si>
  <si>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</si>
  <si>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</si>
  <si>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</si>
  <si>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</si>
  <si>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</si>
  <si>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</si>
  <si>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</si>
  <si>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</si>
  <si>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</si>
  <si>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</si>
  <si>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</si>
  <si>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</si>
  <si>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</si>
  <si>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</si>
  <si>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</si>
  <si>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</si>
  <si>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</si>
  <si>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</si>
  <si>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</si>
  <si>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</si>
  <si>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</si>
  <si>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</si>
  <si>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</si>
  <si>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</si>
  <si>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</si>
  <si>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</si>
  <si>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</si>
  <si>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</si>
  <si>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</si>
  <si>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</si>
  <si>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</si>
  <si>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</si>
  <si>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</si>
  <si>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</si>
  <si>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</si>
  <si>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</si>
  <si>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</si>
  <si>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</si>
  <si>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</si>
  <si>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</si>
  <si>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</si>
  <si>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</si>
  <si>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</si>
  <si>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</si>
  <si>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</si>
  <si>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</si>
  <si>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</si>
  <si>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</si>
  <si>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</si>
  <si>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</si>
  <si>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</si>
  <si>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</si>
  <si>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</si>
  <si>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</si>
  <si>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</si>
  <si>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</si>
  <si>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</si>
  <si>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</si>
  <si>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</si>
  <si>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</si>
  <si>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</si>
  <si>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</si>
  <si>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</si>
  <si>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</si>
  <si>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</si>
  <si>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</si>
  <si>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</si>
  <si>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</si>
  <si>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</si>
  <si>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</si>
  <si>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</si>
  <si>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</si>
  <si>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</si>
  <si>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</si>
  <si>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</si>
  <si>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</si>
  <si>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</si>
  <si>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</si>
  <si>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</si>
  <si>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</si>
  <si>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</si>
  <si>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</si>
  <si>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</si>
  <si>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</si>
  <si>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</si>
  <si>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</si>
  <si>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</si>
  <si>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</si>
  <si>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</si>
  <si>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</si>
  <si>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</si>
  <si>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</si>
  <si>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</si>
  <si>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</si>
  <si>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</si>
  <si>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</si>
  <si>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</si>
  <si>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</si>
  <si>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</si>
  <si>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</si>
  <si>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</si>
  <si>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</si>
  <si>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</si>
  <si>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</si>
  <si>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</si>
  <si>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</si>
  <si>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</si>
  <si>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</si>
  <si>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</si>
  <si>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</si>
  <si>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</si>
  <si>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</si>
  <si>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</si>
  <si>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</si>
  <si>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</si>
  <si>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</si>
  <si>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</si>
  <si>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</si>
  <si>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</si>
  <si>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</si>
  <si>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</si>
  <si>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</si>
  <si>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</si>
  <si>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</si>
  <si>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</si>
  <si>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</si>
  <si>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</si>
  <si>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</si>
  <si>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</si>
  <si>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</si>
  <si>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</si>
  <si>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</si>
  <si>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</si>
  <si>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</si>
  <si>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</si>
  <si>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</si>
  <si>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</si>
  <si>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</si>
  <si>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</si>
  <si>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</si>
  <si>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</si>
  <si>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</si>
  <si>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</si>
  <si>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</si>
  <si>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</si>
  <si>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</si>
  <si>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</si>
  <si>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</si>
  <si>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</si>
  <si>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</si>
  <si>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</si>
  <si>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</si>
  <si>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</si>
  <si>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</si>
  <si>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</si>
  <si>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</si>
  <si>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</si>
  <si>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</si>
  <si>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</si>
  <si>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</si>
  <si>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</si>
  <si>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</si>
  <si>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</si>
  <si>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</si>
  <si>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</si>
  <si>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</si>
  <si>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</si>
  <si>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</si>
  <si>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</si>
  <si>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</si>
  <si>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</si>
  <si>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</si>
  <si>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</si>
  <si>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</si>
  <si>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</si>
  <si>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</si>
  <si>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</si>
  <si>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</si>
  <si>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</si>
  <si>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</si>
  <si>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</si>
  <si>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</si>
  <si>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</si>
  <si>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</si>
  <si>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</si>
  <si>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</si>
  <si>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</si>
  <si>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</si>
  <si>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</si>
  <si>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</si>
  <si>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</si>
  <si>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</si>
  <si>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</si>
  <si>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</si>
  <si>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</si>
  <si>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</si>
  <si>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</si>
  <si>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</si>
  <si>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</si>
  <si>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</si>
  <si>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</si>
  <si>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</si>
  <si>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</si>
  <si>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</si>
  <si>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</si>
  <si>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</si>
  <si>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</si>
  <si>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</si>
  <si>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</si>
  <si>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</si>
  <si>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</si>
  <si>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</si>
  <si>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</si>
  <si>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</si>
  <si>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</si>
  <si>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</si>
  <si>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</si>
  <si>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</si>
  <si>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</si>
  <si>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</si>
  <si>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</si>
  <si>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</si>
  <si>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</si>
  <si>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</si>
  <si>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</si>
  <si>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</si>
  <si>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</si>
  <si>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</si>
  <si>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</si>
  <si>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</si>
  <si>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</si>
  <si>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</si>
  <si>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</si>
  <si>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</si>
  <si>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</si>
  <si>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</si>
  <si>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</si>
  <si>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</si>
  <si>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</si>
  <si>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</si>
  <si>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</si>
  <si>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</si>
  <si>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</si>
  <si>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</si>
  <si>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</si>
  <si>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</si>
  <si>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</si>
  <si>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</si>
  <si>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</si>
  <si>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</si>
  <si>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</si>
  <si>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</si>
  <si>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</si>
  <si>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</si>
  <si>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</si>
  <si>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</si>
  <si>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</si>
  <si>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</si>
  <si>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</si>
  <si>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</si>
  <si>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</si>
  <si>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</si>
  <si>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</si>
  <si>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</si>
  <si>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</si>
  <si>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</si>
  <si>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</si>
  <si>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</si>
  <si>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</si>
  <si>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</si>
  <si>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</si>
  <si>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</si>
  <si>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</si>
  <si>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</si>
  <si>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</si>
  <si>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</si>
  <si>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</si>
  <si>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</si>
  <si>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</si>
  <si>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</si>
  <si>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</si>
  <si>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</si>
  <si>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</si>
  <si>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</si>
  <si>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</si>
  <si>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</si>
  <si>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</si>
  <si>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</si>
  <si>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</si>
  <si>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</si>
  <si>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</si>
  <si>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</si>
  <si>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</si>
  <si>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</si>
  <si>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</si>
  <si>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</si>
  <si>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</si>
  <si>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</si>
  <si>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</si>
  <si>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</si>
  <si>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</si>
  <si>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</si>
  <si>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</si>
  <si>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</si>
  <si>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</si>
  <si>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</si>
  <si>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</si>
  <si>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</si>
  <si>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</si>
  <si>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</si>
  <si>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</si>
  <si>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</si>
  <si>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</si>
  <si>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</si>
  <si>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</si>
  <si>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</si>
  <si>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</si>
  <si>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</si>
  <si>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</si>
  <si>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</si>
  <si>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</si>
  <si>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</si>
  <si>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</si>
  <si>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</si>
  <si>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</si>
  <si>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</si>
  <si>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</si>
  <si>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</si>
  <si>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</si>
  <si>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</si>
  <si>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</si>
  <si>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</si>
  <si>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</si>
  <si>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</si>
  <si>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</si>
  <si>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</si>
  <si>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</si>
  <si>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</si>
  <si>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</si>
  <si>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</si>
  <si>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</si>
  <si>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</si>
  <si>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</si>
  <si>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</si>
  <si>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</si>
  <si>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</si>
  <si>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</si>
  <si>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</si>
  <si>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</si>
  <si>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</si>
  <si>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</si>
  <si>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</si>
  <si>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</si>
  <si>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</si>
  <si>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</si>
  <si>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</si>
  <si>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</si>
  <si>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</si>
  <si>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</si>
  <si>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</si>
  <si>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</si>
  <si>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</si>
  <si>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</si>
  <si>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</si>
  <si>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</si>
  <si>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</si>
  <si>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</si>
  <si>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</si>
  <si>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</si>
  <si>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</si>
  <si>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</si>
  <si>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</si>
  <si>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</si>
  <si>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</si>
  <si>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</si>
  <si>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</si>
  <si>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</si>
  <si>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</si>
  <si>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</si>
  <si>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</si>
  <si>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</si>
  <si>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</si>
  <si>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</si>
  <si>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</si>
  <si>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</si>
  <si>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</si>
  <si>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</si>
  <si>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</si>
  <si>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</si>
  <si>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</si>
  <si>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</si>
  <si>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</si>
  <si>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</si>
  <si>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</si>
  <si>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</si>
  <si>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</si>
  <si>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</si>
  <si>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</si>
  <si>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</si>
  <si>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</si>
  <si>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</si>
  <si>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</si>
  <si>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</si>
  <si>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</si>
  <si>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</si>
  <si>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</si>
  <si>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</si>
  <si>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</si>
  <si>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</si>
  <si>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</si>
  <si>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</si>
  <si>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</si>
  <si>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</si>
  <si>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</si>
  <si>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</si>
  <si>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</si>
  <si>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</si>
  <si>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</si>
  <si>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</si>
  <si>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</si>
  <si>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</si>
  <si>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</si>
  <si>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</si>
  <si>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</si>
  <si>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</si>
  <si>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</si>
  <si>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</si>
  <si>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</si>
  <si>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</si>
  <si>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</si>
  <si>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</si>
  <si>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</si>
  <si>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</si>
  <si>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</si>
  <si>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</si>
  <si>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</si>
  <si>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</si>
  <si>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</si>
  <si>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</si>
  <si>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</si>
  <si>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</si>
  <si>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</si>
  <si>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</si>
  <si>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</si>
  <si>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</si>
  <si>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</si>
  <si>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</si>
  <si>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</si>
  <si>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</si>
  <si>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</si>
  <si>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</si>
  <si>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</si>
  <si>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</si>
  <si>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</si>
  <si>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</si>
  <si>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</si>
  <si>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</si>
  <si>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</si>
  <si>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</si>
  <si>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</si>
  <si>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</si>
  <si>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</si>
  <si>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</si>
  <si>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</si>
  <si>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</si>
  <si>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</si>
  <si>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</si>
  <si>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</si>
  <si>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</si>
  <si>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</si>
  <si>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</si>
  <si>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</si>
  <si>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</si>
  <si>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</si>
  <si>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</si>
  <si>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</si>
  <si>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</si>
  <si>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</si>
  <si>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</si>
  <si>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</si>
  <si>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</si>
  <si>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</si>
  <si>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</si>
  <si>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</si>
  <si>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</si>
  <si>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</si>
  <si>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</si>
  <si>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</si>
  <si>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</si>
  <si>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</si>
  <si>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</si>
  <si>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</si>
  <si>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</si>
  <si>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</si>
  <si>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</si>
  <si>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</si>
  <si>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</si>
  <si>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</si>
  <si>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</si>
  <si>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</si>
  <si>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</si>
  <si>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</si>
  <si>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</si>
  <si>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</si>
  <si>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</si>
  <si>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</si>
  <si>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</si>
  <si>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</si>
  <si>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</si>
  <si>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</si>
  <si>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</si>
  <si>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</si>
  <si>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</si>
  <si>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</si>
  <si>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</si>
  <si>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</si>
  <si>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</si>
  <si>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</si>
  <si>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</si>
  <si>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</si>
  <si>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</si>
  <si>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</si>
  <si>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</si>
  <si>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</si>
  <si>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</si>
  <si>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</si>
  <si>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</si>
  <si>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</si>
  <si>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</si>
  <si>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</si>
  <si>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</si>
  <si>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</si>
  <si>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</si>
  <si>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</si>
  <si>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</si>
  <si>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</si>
  <si>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</si>
  <si>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</si>
  <si>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</si>
  <si>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</si>
  <si>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</si>
  <si>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</si>
  <si>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</si>
  <si>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</si>
  <si>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</si>
  <si>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</si>
  <si>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</si>
  <si>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</si>
  <si>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</si>
  <si>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</si>
  <si>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</si>
  <si>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</si>
  <si>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</si>
  <si>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</si>
  <si>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</si>
  <si>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</si>
  <si>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</si>
  <si>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</si>
  <si>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</si>
  <si>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</si>
  <si>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</si>
  <si>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</si>
  <si>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</si>
  <si>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</si>
  <si>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</si>
  <si>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</si>
  <si>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</si>
  <si>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</si>
  <si>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</si>
  <si>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</si>
  <si>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</si>
  <si>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</si>
  <si>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</si>
  <si>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</si>
  <si>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</si>
  <si>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</si>
  <si>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</si>
  <si>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</si>
  <si>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</si>
  <si>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</si>
  <si>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</si>
  <si>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</si>
  <si>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</si>
  <si>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</si>
  <si>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</si>
  <si>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</si>
  <si>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</si>
  <si>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</si>
  <si>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</si>
  <si>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</si>
  <si>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</si>
  <si>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</si>
  <si>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</si>
  <si>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</si>
  <si>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</si>
  <si>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</si>
  <si>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</si>
  <si>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</si>
  <si>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</si>
  <si>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</si>
  <si>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</si>
  <si>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</si>
  <si>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</si>
  <si>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</si>
  <si>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</si>
  <si>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</si>
  <si>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</si>
  <si>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</si>
  <si>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</si>
  <si>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</si>
  <si>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</si>
  <si>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</si>
  <si>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</si>
  <si>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</si>
  <si>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</si>
  <si>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</si>
  <si>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</si>
  <si>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</si>
  <si>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</si>
  <si>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</si>
  <si>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</si>
  <si>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</si>
  <si>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</si>
  <si>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</si>
  <si>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</si>
  <si>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</si>
  <si>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</si>
  <si>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</si>
  <si>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</si>
  <si>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</si>
  <si>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</si>
  <si>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</si>
  <si>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</si>
  <si>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</si>
  <si>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</si>
  <si>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</si>
  <si>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</si>
  <si>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</si>
  <si>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</si>
  <si>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</si>
  <si>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</si>
  <si>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</si>
  <si>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</si>
  <si>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</si>
  <si>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</si>
  <si>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</si>
  <si>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</si>
  <si>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</si>
  <si>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</si>
  <si>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</si>
  <si>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</si>
  <si>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</si>
  <si>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</si>
  <si>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</si>
  <si>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</si>
  <si>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</si>
  <si>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</si>
  <si>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</si>
  <si>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</si>
  <si>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</si>
  <si>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</si>
  <si>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</si>
  <si>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</si>
  <si>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</si>
  <si>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</si>
  <si>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</si>
  <si>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</si>
  <si>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</si>
  <si>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</si>
  <si>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</si>
  <si>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</si>
  <si>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</si>
  <si>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</si>
  <si>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</si>
  <si>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</si>
  <si>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</si>
  <si>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</si>
  <si>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</si>
  <si>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</si>
  <si>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</si>
  <si>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</si>
  <si>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</si>
  <si>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</si>
  <si>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</si>
  <si>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</si>
  <si>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</si>
  <si>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</si>
  <si>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</si>
  <si>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</si>
  <si>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</si>
  <si>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</si>
  <si>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</si>
  <si>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</si>
  <si>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</si>
  <si>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</si>
  <si>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</si>
  <si>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</si>
  <si>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</si>
  <si>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</si>
  <si>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</si>
  <si>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</si>
  <si>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</si>
  <si>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</si>
  <si>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</si>
  <si>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</si>
  <si>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</si>
  <si>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</si>
  <si>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</si>
  <si>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</si>
  <si>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</si>
  <si>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</si>
  <si>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</si>
  <si>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</si>
  <si>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</si>
  <si>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</si>
  <si>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</si>
  <si>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</si>
  <si>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</si>
  <si>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</si>
  <si>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</si>
  <si>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</si>
  <si>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</si>
  <si>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</si>
  <si>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</si>
  <si>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</si>
  <si>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</si>
  <si>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</si>
  <si>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</si>
  <si>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</si>
  <si>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</si>
  <si>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</si>
  <si>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</si>
  <si>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</si>
  <si>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</si>
  <si>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</si>
  <si>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</si>
  <si>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</si>
  <si>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</si>
  <si>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</si>
  <si>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</si>
  <si>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</si>
  <si>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</si>
  <si>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</si>
  <si>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</si>
  <si>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</si>
  <si>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</si>
  <si>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</si>
  <si>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</si>
  <si>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</si>
  <si>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</si>
  <si>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</si>
  <si>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</si>
  <si>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</si>
  <si>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</si>
  <si>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</si>
  <si>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</si>
  <si>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</si>
  <si>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</si>
  <si>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</si>
  <si>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</si>
  <si>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</si>
  <si>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</si>
  <si>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</si>
  <si>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</si>
  <si>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</si>
  <si>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</si>
  <si>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</si>
  <si>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</si>
  <si>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</si>
  <si>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</si>
  <si>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</si>
  <si>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</si>
  <si>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</si>
  <si>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</si>
  <si>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</si>
  <si>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</si>
  <si>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</si>
  <si>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</si>
  <si>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</si>
  <si>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</si>
  <si>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</si>
  <si>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</si>
  <si>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</si>
  <si>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</si>
  <si>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</si>
  <si>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</si>
  <si>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</si>
  <si>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</si>
  <si>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</si>
  <si>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</si>
  <si>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</si>
  <si>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</si>
  <si>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</si>
  <si>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</si>
  <si>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</si>
  <si>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</si>
  <si>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</si>
  <si>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</si>
  <si>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</si>
  <si>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</si>
  <si>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</si>
  <si>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</si>
  <si>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</si>
  <si>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</si>
  <si>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</si>
  <si>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</si>
  <si>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</si>
  <si>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</si>
  <si>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</si>
  <si>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</si>
  <si>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</si>
  <si>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</si>
  <si>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</si>
  <si>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</si>
  <si>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</si>
  <si>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</si>
  <si>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</si>
  <si>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</si>
  <si>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</si>
  <si>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</si>
  <si>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</si>
  <si>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</si>
  <si>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</si>
  <si>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</si>
  <si>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</si>
  <si>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</si>
  <si>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</si>
  <si>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</si>
  <si>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</si>
  <si>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</si>
  <si>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</si>
  <si>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</si>
  <si>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</si>
  <si>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</si>
  <si>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</si>
  <si>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</si>
  <si>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</si>
  <si>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</si>
  <si>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</si>
  <si>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</si>
  <si>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</si>
  <si>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</si>
  <si>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</si>
  <si>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</si>
  <si>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</si>
  <si>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</si>
  <si>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</si>
  <si>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</si>
  <si>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</si>
  <si>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</si>
  <si>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</si>
  <si>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</si>
  <si>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</si>
  <si>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</si>
  <si>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</si>
  <si>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</si>
  <si>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</si>
  <si>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</si>
  <si>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</si>
  <si>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</si>
  <si>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</si>
  <si>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</si>
  <si>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</si>
  <si>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</si>
  <si>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</si>
  <si>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</si>
  <si>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</si>
  <si>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</si>
  <si>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</si>
  <si>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</si>
  <si>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</si>
  <si>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</si>
  <si>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</si>
  <si>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</si>
  <si>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</si>
  <si>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</si>
  <si>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</si>
  <si>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</si>
  <si>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</si>
  <si>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</si>
  <si>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</si>
  <si>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</si>
  <si>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</si>
  <si>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</si>
  <si>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</si>
  <si>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</si>
  <si>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</si>
  <si>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</si>
  <si>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</si>
  <si>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</si>
  <si>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</si>
  <si>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</si>
  <si>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</si>
  <si>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</si>
  <si>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</si>
  <si>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</si>
  <si>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</si>
  <si>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</si>
  <si>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</si>
  <si>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</si>
  <si>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</si>
  <si>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</si>
  <si>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</si>
  <si>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</si>
  <si>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</si>
  <si>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</si>
  <si>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</si>
  <si>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</si>
  <si>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</si>
  <si>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</si>
  <si>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</si>
  <si>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</si>
  <si>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</si>
  <si>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</si>
  <si>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</si>
  <si>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</si>
  <si>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</si>
  <si>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</si>
  <si>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</si>
  <si>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</si>
  <si>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</si>
  <si>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</si>
  <si>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</si>
  <si>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</si>
  <si>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</si>
  <si>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</si>
  <si>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</si>
  <si>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</si>
  <si>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</si>
  <si>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</si>
  <si>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</si>
  <si>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</si>
  <si>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</si>
  <si>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</si>
  <si>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</si>
  <si>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</si>
  <si>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</si>
  <si>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</si>
  <si>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</si>
  <si>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</si>
  <si>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</si>
  <si>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</si>
  <si>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</si>
  <si>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</si>
  <si>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</si>
  <si>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</si>
  <si>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</si>
  <si>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</si>
  <si>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</si>
  <si>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</si>
  <si>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</si>
  <si>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</si>
  <si>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</si>
  <si>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</si>
  <si>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</si>
  <si>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</si>
  <si>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</si>
  <si>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</si>
  <si>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</si>
  <si>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</si>
  <si>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</si>
  <si>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</si>
  <si>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</si>
  <si>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</si>
  <si>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</si>
  <si>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</si>
  <si>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</si>
  <si>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</si>
  <si>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</si>
  <si>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</si>
  <si>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</si>
  <si>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</si>
  <si>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</si>
  <si>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</si>
  <si>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</si>
  <si>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</si>
  <si>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</si>
  <si>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</si>
  <si>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</si>
  <si>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</si>
  <si>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</si>
  <si>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</si>
  <si>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</si>
  <si>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</si>
  <si>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</si>
  <si>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</si>
  <si>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</si>
  <si>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</si>
  <si>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</si>
  <si>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</si>
  <si>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</si>
  <si>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</si>
  <si>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</si>
  <si>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</si>
  <si>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</si>
  <si>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</si>
  <si>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</si>
  <si>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</si>
  <si>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</si>
  <si>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</si>
  <si>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</si>
  <si>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</si>
  <si>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</si>
  <si>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</si>
  <si>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</si>
  <si>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</si>
  <si>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</si>
  <si>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</si>
  <si>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</si>
  <si>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</si>
  <si>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</si>
  <si>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</si>
  <si>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</si>
  <si>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</si>
  <si>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</si>
  <si>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</si>
  <si>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</si>
  <si>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</si>
  <si>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</si>
  <si>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</si>
  <si>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</si>
  <si>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</si>
  <si>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</si>
  <si>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</si>
  <si>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</si>
  <si>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</si>
  <si>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</si>
  <si>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</si>
  <si>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</si>
  <si>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</si>
  <si>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</si>
  <si>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</si>
  <si>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</si>
  <si>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</si>
  <si>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</si>
  <si>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</si>
  <si>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</si>
  <si>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</si>
  <si>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</si>
  <si>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</si>
  <si>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</si>
  <si>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</si>
  <si>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</si>
  <si>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</si>
  <si>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</si>
  <si>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</si>
  <si>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</si>
  <si>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</si>
  <si>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</si>
  <si>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</si>
  <si>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</si>
  <si>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</si>
  <si>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</si>
  <si>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</si>
  <si>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</si>
  <si>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</si>
  <si>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</si>
  <si>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</si>
  <si>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</si>
  <si>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</si>
  <si>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</si>
  <si>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</si>
  <si>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</si>
  <si>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</si>
  <si>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</si>
  <si>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</si>
  <si>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</si>
  <si>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</si>
  <si>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</si>
  <si>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</si>
  <si>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</si>
  <si>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</si>
  <si>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</si>
  <si>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</si>
  <si>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</si>
  <si>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</si>
  <si>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</si>
  <si>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</si>
  <si>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</si>
  <si>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</si>
  <si>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</si>
  <si>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</si>
  <si>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</si>
  <si>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</si>
  <si>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</si>
  <si>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</si>
  <si>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</si>
  <si>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</si>
  <si>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</si>
  <si>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</si>
  <si>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</si>
  <si>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</si>
  <si>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</si>
  <si>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</si>
  <si>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</si>
  <si>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</si>
  <si>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</si>
  <si>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</si>
  <si>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</si>
  <si>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</si>
  <si>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</si>
  <si>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</si>
  <si>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</si>
  <si>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</si>
  <si>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</si>
  <si>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</si>
  <si>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</si>
  <si>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</si>
  <si>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</si>
  <si>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</si>
  <si>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</si>
  <si>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</si>
  <si>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</si>
  <si>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</si>
  <si>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</si>
  <si>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</si>
  <si>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</si>
  <si>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</si>
  <si>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</si>
  <si>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</si>
  <si>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</si>
  <si>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</si>
  <si>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</si>
  <si>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</si>
  <si>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</si>
  <si>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</si>
  <si>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</si>
  <si>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</si>
  <si>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</si>
  <si>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</si>
  <si>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</si>
  <si>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</si>
  <si>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</si>
  <si>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</si>
  <si>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</si>
  <si>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</si>
  <si>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</si>
  <si>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</si>
  <si>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</si>
  <si>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</si>
  <si>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</si>
  <si>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</si>
  <si>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</si>
  <si>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</si>
  <si>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</si>
  <si>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</si>
  <si>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</si>
  <si>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</si>
  <si>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</si>
  <si>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</si>
  <si>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</si>
  <si>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</si>
  <si>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</si>
  <si>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</si>
  <si>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</si>
  <si>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</si>
  <si>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</si>
  <si>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</si>
  <si>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</si>
  <si>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</si>
  <si>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</si>
  <si>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</si>
  <si>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</si>
  <si>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</si>
  <si>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</si>
  <si>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</si>
  <si>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</si>
  <si>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</si>
  <si>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</si>
  <si>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</si>
  <si>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</si>
  <si>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</si>
  <si>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</si>
  <si>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</si>
  <si>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</si>
  <si>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</si>
  <si>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</si>
  <si>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</si>
  <si>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</si>
  <si>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</si>
  <si>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</si>
  <si>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</si>
  <si>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</si>
  <si>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</si>
  <si>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</si>
  <si>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</si>
  <si>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</si>
  <si>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</si>
  <si>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</si>
  <si>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</si>
  <si>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</si>
  <si>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</si>
  <si>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</si>
  <si>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</si>
  <si>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</si>
  <si>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</si>
  <si>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</si>
  <si>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</si>
  <si>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</si>
  <si>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</si>
  <si>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</si>
  <si>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</si>
  <si>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</si>
  <si>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</si>
  <si>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</si>
  <si>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</si>
  <si>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</si>
  <si>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</si>
  <si>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</si>
  <si>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</si>
  <si>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</si>
  <si>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</si>
  <si>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</si>
  <si>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</si>
  <si>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</si>
  <si>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</si>
  <si>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</si>
  <si>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</si>
  <si>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</si>
  <si>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</si>
  <si>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</si>
  <si>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</si>
  <si>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</si>
  <si>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</si>
  <si>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</si>
  <si>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</si>
  <si>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</si>
  <si>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</si>
  <si>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</si>
  <si>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</si>
  <si>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</si>
  <si>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</si>
  <si>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</si>
  <si>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</si>
  <si>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</si>
  <si>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</si>
  <si>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</si>
  <si>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</si>
  <si>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</si>
  <si>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</si>
  <si>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</si>
  <si>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</si>
  <si>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</si>
  <si>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</si>
  <si>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</si>
  <si>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</si>
  <si>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</si>
  <si>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</si>
  <si>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</si>
  <si>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</si>
  <si>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</si>
  <si>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</si>
  <si>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</si>
  <si>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</si>
  <si>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</si>
  <si>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</si>
  <si>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</si>
  <si>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</si>
  <si>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</si>
  <si>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</si>
  <si>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</si>
  <si>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</si>
  <si>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</si>
  <si>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</si>
  <si>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</si>
  <si>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</si>
  <si>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</si>
  <si>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</si>
  <si>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</si>
  <si>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</si>
  <si>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</si>
  <si>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</si>
  <si>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</si>
  <si>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</si>
  <si>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</si>
  <si>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</si>
  <si>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</si>
  <si>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</si>
  <si>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</si>
  <si>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</si>
  <si>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</si>
  <si>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</si>
  <si>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</si>
  <si>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</si>
  <si>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</si>
  <si>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</si>
  <si>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</si>
  <si>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</si>
  <si>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</si>
  <si>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</si>
  <si>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</si>
  <si>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</si>
  <si>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</si>
  <si>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</si>
  <si>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</si>
  <si>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</si>
  <si>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</si>
  <si>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</si>
  <si>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</si>
  <si>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</si>
  <si>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</si>
  <si>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</si>
  <si>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</si>
  <si>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</si>
  <si>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</si>
  <si>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</si>
  <si>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</si>
  <si>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</si>
  <si>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</si>
  <si>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</si>
  <si>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</si>
  <si>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</si>
  <si>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</si>
  <si>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</si>
  <si>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</si>
  <si>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</si>
  <si>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</si>
  <si>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</si>
  <si>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</si>
  <si>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</si>
  <si>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</si>
  <si>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</si>
  <si>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</si>
  <si>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</si>
  <si>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</si>
  <si>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</si>
  <si>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</si>
  <si>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</si>
  <si>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</si>
  <si>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</si>
  <si>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</si>
  <si>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</si>
  <si>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</si>
  <si>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</si>
  <si>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</si>
  <si>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</si>
  <si>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</si>
  <si>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</si>
  <si>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</si>
  <si>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</si>
  <si>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</si>
  <si>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</si>
  <si>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</si>
  <si>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</si>
  <si>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</si>
  <si>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</si>
  <si>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</si>
  <si>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</si>
  <si>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</si>
  <si>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</si>
  <si>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</si>
  <si>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</si>
  <si>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</si>
  <si>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</si>
  <si>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</si>
  <si>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</si>
  <si>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</si>
  <si>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</si>
  <si>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</si>
  <si>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</si>
  <si>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</si>
  <si>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</si>
  <si>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</si>
  <si>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</si>
  <si>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</si>
  <si>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</si>
  <si>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</si>
  <si>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</si>
  <si>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</si>
  <si>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</si>
  <si>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</si>
  <si>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</si>
  <si>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</si>
  <si>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</si>
  <si>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</si>
  <si>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</si>
  <si>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</si>
  <si>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</si>
  <si>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</si>
  <si>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</si>
  <si>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</si>
  <si>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</si>
  <si>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</si>
  <si>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</si>
  <si>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</si>
  <si>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</si>
  <si>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</si>
  <si>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</si>
  <si>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</si>
  <si>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</si>
  <si>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</si>
  <si>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</si>
  <si>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</si>
  <si>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</si>
  <si>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</si>
  <si>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</si>
  <si>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</si>
  <si>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</si>
  <si>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</si>
  <si>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</si>
  <si>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</si>
  <si>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</si>
  <si>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</si>
  <si>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</si>
  <si>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</si>
  <si>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</si>
  <si>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</si>
  <si>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</si>
  <si>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</si>
  <si>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</si>
  <si>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</si>
  <si>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</si>
  <si>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</si>
  <si>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</si>
  <si>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</si>
  <si>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</si>
  <si>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</si>
  <si>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</si>
  <si>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</si>
  <si>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</si>
  <si>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</si>
  <si>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</si>
  <si>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</si>
  <si>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</si>
  <si>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</si>
  <si>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</si>
  <si>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</si>
  <si>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</si>
  <si>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</si>
  <si>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</si>
  <si>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</si>
  <si>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</si>
  <si>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</si>
  <si>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</si>
  <si>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</si>
  <si>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</si>
  <si>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</si>
  <si>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</si>
  <si>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</si>
  <si>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</si>
  <si>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</si>
  <si>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</si>
  <si>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</si>
  <si>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</si>
  <si>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</si>
  <si>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</si>
  <si>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</si>
  <si>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</si>
  <si>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</si>
  <si>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</si>
  <si>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</si>
  <si>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</si>
  <si>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</si>
  <si>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</si>
  <si>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</si>
  <si>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</si>
  <si>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</si>
  <si>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</si>
  <si>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</si>
  <si>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</si>
  <si>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</si>
  <si>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</si>
  <si>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</si>
  <si>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</si>
  <si>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</si>
  <si>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</si>
  <si>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</si>
  <si>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</si>
  <si>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</si>
  <si>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</si>
  <si>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</si>
  <si>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</si>
  <si>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</si>
  <si>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</si>
  <si>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</si>
  <si>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</si>
  <si>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</si>
  <si>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</si>
  <si>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</si>
  <si>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</si>
  <si>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</si>
  <si>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</si>
  <si>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</si>
  <si>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</si>
  <si>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</si>
  <si>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</si>
  <si>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</si>
  <si>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</si>
  <si>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</si>
  <si>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</si>
  <si>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</si>
  <si>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</si>
  <si>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</si>
  <si>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</si>
  <si>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</si>
  <si>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</si>
  <si>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</si>
  <si>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</si>
  <si>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</si>
  <si>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</si>
  <si>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</si>
  <si>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</si>
  <si>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</si>
  <si>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</si>
  <si>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</si>
  <si>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</si>
  <si>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</si>
  <si>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</si>
  <si>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</si>
  <si>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</si>
  <si>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</si>
  <si>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</si>
  <si>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</si>
  <si>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</si>
  <si>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</si>
  <si>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</si>
  <si>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</si>
  <si>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</si>
  <si>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</si>
  <si>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</si>
  <si>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</si>
  <si>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</si>
  <si>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</si>
  <si>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</si>
  <si>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</si>
  <si>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</si>
  <si>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</si>
  <si>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</si>
  <si>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</si>
  <si>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</si>
  <si>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</si>
  <si>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</si>
  <si>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</si>
  <si>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</si>
  <si>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</si>
  <si>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</si>
  <si>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</si>
  <si>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</si>
  <si>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</si>
  <si>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</si>
  <si>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</si>
  <si>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</si>
  <si>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</si>
  <si>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</si>
  <si>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</si>
  <si>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</si>
  <si>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</si>
  <si>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</si>
  <si>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</si>
  <si>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</si>
  <si>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</si>
  <si>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</si>
  <si>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</si>
  <si>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</si>
  <si>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</si>
  <si>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</si>
  <si>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</si>
  <si>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</si>
  <si>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</si>
  <si>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</si>
  <si>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</si>
  <si>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</si>
  <si>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</si>
  <si>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</si>
  <si>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</si>
  <si>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</si>
  <si>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</si>
  <si>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</si>
  <si>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</si>
  <si>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</si>
  <si>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</si>
  <si>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</si>
  <si>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</si>
  <si>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</si>
  <si>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</si>
  <si>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</si>
  <si>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</si>
  <si>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</si>
  <si>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</si>
  <si>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</si>
  <si>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</si>
  <si>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</si>
  <si>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</si>
  <si>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</si>
  <si>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</si>
  <si>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</si>
  <si>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</si>
  <si>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</si>
  <si>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</si>
  <si>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</si>
  <si>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</si>
  <si>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</si>
  <si>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</si>
  <si>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</si>
  <si>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</si>
  <si>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</si>
  <si>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</si>
  <si>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</si>
  <si>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</si>
  <si>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</si>
  <si>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</si>
  <si>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</si>
  <si>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</si>
  <si>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</si>
  <si>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</si>
  <si>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</si>
  <si>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</si>
  <si>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</si>
  <si>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</si>
  <si>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</si>
  <si>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</si>
  <si>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</si>
  <si>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</si>
  <si>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</si>
  <si>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</si>
  <si>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</si>
  <si>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</si>
  <si>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</si>
  <si>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</si>
  <si>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</si>
  <si>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</si>
  <si>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</si>
  <si>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</si>
  <si>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</si>
  <si>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</si>
  <si>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</si>
  <si>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</si>
  <si>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</si>
  <si>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</si>
  <si>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</si>
  <si>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</si>
  <si>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</si>
  <si>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</si>
  <si>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</si>
  <si>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</si>
  <si>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</si>
  <si>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</si>
  <si>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</si>
  <si>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</si>
  <si>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</si>
  <si>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</si>
  <si>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</si>
  <si>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</si>
  <si>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</si>
  <si>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</si>
  <si>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</si>
  <si>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</si>
  <si>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</si>
  <si>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</si>
  <si>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</si>
  <si>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</si>
  <si>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</si>
  <si>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</si>
  <si>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</si>
  <si>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</si>
  <si>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</si>
  <si>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</si>
  <si>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</si>
  <si>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</si>
  <si>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</si>
  <si>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</si>
  <si>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</si>
  <si>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</si>
  <si>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</si>
  <si>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</si>
  <si>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</si>
  <si>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</si>
  <si>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</si>
  <si>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</si>
  <si>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</si>
  <si>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</si>
  <si>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</si>
  <si>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</si>
  <si>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</si>
  <si>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</si>
  <si>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</si>
  <si>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</si>
  <si>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</si>
  <si>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</si>
  <si>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</si>
  <si>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</si>
  <si>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</si>
  <si>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</si>
  <si>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</si>
  <si>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</si>
  <si>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</si>
  <si>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</si>
  <si>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</si>
  <si>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</si>
  <si>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</si>
  <si>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</si>
  <si>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</si>
  <si>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</si>
  <si>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</si>
  <si>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</si>
  <si>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</si>
  <si>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</si>
  <si>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</si>
  <si>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</si>
  <si>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</si>
  <si>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</si>
  <si>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</si>
  <si>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</si>
  <si>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</si>
  <si>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</si>
  <si>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</si>
  <si>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</si>
  <si>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</si>
  <si>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</si>
  <si>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</si>
  <si>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</si>
  <si>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</si>
  <si>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</si>
  <si>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</si>
  <si>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</si>
  <si>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</si>
  <si>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</si>
  <si>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</si>
  <si>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</si>
  <si>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</si>
  <si>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</si>
  <si>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</si>
  <si>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</si>
  <si>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</si>
  <si>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</si>
  <si>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</si>
  <si>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</si>
  <si>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</si>
  <si>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</si>
  <si>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</si>
  <si>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</si>
  <si>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</si>
  <si>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</si>
  <si>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</si>
  <si>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</si>
  <si>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</si>
  <si>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</si>
  <si>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</si>
  <si>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</si>
  <si>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</si>
  <si>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</si>
  <si>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</si>
  <si>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</si>
  <si>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</si>
  <si>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</si>
  <si>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</si>
  <si>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</si>
  <si>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</si>
  <si>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</si>
  <si>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</si>
  <si>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</si>
  <si>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</si>
  <si>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</si>
  <si>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</si>
  <si>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</si>
  <si>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</si>
  <si>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</si>
  <si>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</si>
  <si>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</si>
  <si>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</si>
  <si>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</si>
  <si>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</si>
  <si>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</si>
  <si>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</si>
  <si>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</si>
  <si>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</si>
  <si>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</si>
  <si>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</si>
  <si>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</si>
  <si>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</si>
  <si>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</si>
  <si>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</si>
  <si>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</si>
  <si>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</si>
  <si>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</si>
  <si>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</si>
  <si>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</si>
  <si>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</si>
  <si>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</si>
  <si>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</si>
  <si>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</si>
  <si>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</si>
  <si>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</si>
  <si>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</si>
  <si>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</si>
  <si>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</si>
  <si>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</si>
  <si>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</si>
  <si>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</si>
  <si>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</si>
  <si>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</si>
  <si>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</si>
  <si>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</si>
  <si>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</si>
  <si>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</si>
  <si>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</si>
  <si>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</si>
  <si>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</si>
  <si>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</si>
  <si>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</si>
  <si>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</si>
  <si>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</si>
  <si>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</si>
  <si>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</si>
  <si>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</si>
  <si>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</si>
  <si>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</si>
  <si>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</si>
  <si>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</si>
  <si>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</si>
  <si>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</si>
  <si>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</si>
  <si>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</si>
  <si>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</si>
  <si>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</si>
  <si>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</si>
  <si>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</si>
  <si>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</si>
  <si>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</si>
  <si>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</si>
  <si>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</si>
  <si>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</si>
  <si>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</si>
  <si>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</si>
  <si>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</si>
  <si>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</si>
  <si>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</si>
  <si>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</si>
  <si>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</si>
  <si>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</si>
  <si>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</si>
  <si>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</si>
  <si>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</si>
  <si>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</si>
  <si>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</si>
  <si>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</si>
  <si>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</si>
  <si>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</si>
  <si>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</si>
  <si>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</si>
  <si>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</si>
  <si>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</si>
  <si>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</si>
  <si>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</si>
  <si>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</si>
  <si>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</si>
  <si>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</si>
  <si>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</si>
  <si>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</si>
  <si>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</si>
  <si>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</si>
  <si>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</si>
  <si>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</si>
  <si>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</si>
  <si>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</si>
  <si>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</si>
  <si>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</si>
  <si>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</si>
  <si>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</si>
  <si>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</si>
  <si>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</si>
  <si>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</si>
  <si>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</si>
  <si>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</si>
  <si>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</si>
  <si>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</si>
  <si>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</si>
  <si>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</si>
  <si>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</si>
  <si>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</si>
  <si>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</si>
  <si>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</si>
  <si>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</si>
  <si>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</si>
  <si>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</si>
  <si>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</si>
  <si>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</si>
  <si>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</si>
  <si>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</si>
  <si>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</si>
  <si>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</si>
  <si>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</si>
  <si>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</si>
  <si>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</si>
  <si>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</si>
  <si>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</si>
  <si>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</si>
  <si>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</si>
  <si>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</si>
  <si>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</si>
  <si>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</si>
  <si>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</si>
  <si>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</si>
  <si>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</si>
  <si>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</si>
  <si>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</si>
  <si>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</si>
  <si>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</si>
  <si>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</si>
  <si>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</si>
  <si>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</si>
  <si>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</si>
  <si>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</si>
  <si>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</si>
  <si>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</si>
  <si>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</si>
  <si>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</si>
  <si>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</si>
  <si>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</si>
  <si>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</si>
  <si>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</si>
  <si>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</si>
  <si>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</si>
  <si>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</si>
  <si>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</si>
  <si>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</si>
  <si>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</si>
  <si>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</si>
  <si>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</si>
  <si>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</si>
  <si>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</si>
  <si>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</si>
  <si>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</si>
  <si>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</si>
  <si>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</si>
  <si>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</si>
  <si>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</si>
  <si>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</si>
  <si>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</si>
  <si>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</si>
  <si>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</si>
  <si>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</si>
  <si>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</si>
  <si>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</si>
  <si>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</si>
  <si>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</si>
  <si>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</si>
  <si>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</si>
  <si>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</si>
  <si>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</si>
  <si>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</si>
  <si>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</si>
  <si>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</si>
  <si>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</si>
  <si>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</si>
  <si>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</si>
  <si>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</si>
  <si>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</si>
  <si>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</si>
  <si>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</si>
  <si>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</si>
  <si>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</si>
  <si>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</si>
  <si>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</si>
  <si>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</si>
  <si>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</si>
  <si>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</si>
  <si>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</si>
  <si>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</si>
  <si>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</si>
  <si>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</si>
  <si>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</si>
  <si>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</si>
  <si>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</si>
  <si>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</si>
  <si>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</si>
  <si>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</si>
  <si>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</si>
  <si>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</si>
  <si>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</si>
  <si>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</si>
  <si>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</si>
  <si>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</si>
  <si>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</si>
  <si>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</si>
  <si>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</si>
  <si>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</si>
  <si>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</si>
  <si>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</si>
  <si>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</si>
  <si>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</si>
  <si>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</si>
  <si>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</si>
  <si>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</si>
  <si>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</si>
  <si>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</si>
  <si>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</si>
  <si>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</si>
  <si>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</si>
  <si>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</si>
  <si>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</si>
  <si>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</si>
  <si>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</si>
  <si>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</si>
  <si>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</si>
  <si>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</si>
  <si>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</si>
  <si>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</si>
  <si>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</si>
  <si>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</si>
  <si>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</si>
  <si>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</si>
  <si>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</si>
  <si>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</si>
  <si>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</si>
  <si>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</si>
  <si>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</si>
  <si>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</si>
  <si>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</si>
  <si>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</si>
  <si>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</si>
  <si>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</si>
  <si>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</si>
  <si>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</si>
  <si>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</si>
  <si>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</si>
  <si>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</si>
  <si>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</si>
  <si>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</si>
  <si>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</si>
  <si>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</si>
  <si>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</si>
  <si>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</si>
  <si>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</si>
  <si>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</si>
  <si>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</si>
  <si>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</si>
  <si>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</si>
  <si>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</si>
  <si>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</si>
  <si>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</si>
  <si>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</si>
  <si>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</si>
  <si>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</si>
  <si>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</si>
  <si>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</si>
  <si>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</si>
  <si>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</si>
  <si>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</si>
  <si>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</si>
  <si>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</si>
  <si>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</si>
  <si>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</si>
  <si>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</si>
  <si>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</si>
  <si>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</si>
  <si>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</si>
  <si>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</si>
  <si>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</si>
  <si>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</si>
  <si>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</si>
  <si>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</si>
  <si>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</si>
  <si>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</si>
  <si>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</si>
  <si>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</si>
  <si>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</si>
  <si>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</si>
  <si>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</si>
  <si>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</si>
  <si>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</si>
  <si>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</si>
  <si>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</si>
  <si>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</si>
  <si>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</si>
  <si>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</si>
  <si>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</si>
  <si>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</si>
  <si>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</si>
  <si>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</si>
  <si>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</si>
  <si>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</si>
  <si>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</si>
  <si>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</si>
  <si>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</si>
  <si>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</si>
  <si>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</si>
  <si>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</si>
  <si>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</si>
  <si>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</si>
  <si>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</si>
  <si>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</si>
  <si>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</si>
  <si>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</si>
  <si>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</si>
  <si>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</si>
  <si>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</si>
  <si>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</si>
  <si>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</si>
  <si>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</si>
  <si>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</si>
  <si>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</si>
  <si>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</si>
  <si>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</si>
  <si>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</si>
  <si>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</si>
  <si>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</si>
  <si>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</si>
  <si>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</si>
  <si>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</si>
  <si>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</si>
  <si>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</si>
  <si>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</si>
  <si>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</si>
  <si>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</si>
  <si>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</si>
  <si>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</si>
  <si>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</si>
  <si>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</si>
  <si>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</si>
  <si>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</si>
  <si>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</si>
  <si>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</si>
  <si>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</si>
  <si>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</si>
  <si>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</si>
  <si>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</si>
  <si>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</si>
  <si>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</si>
  <si>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</si>
  <si>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</si>
  <si>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</si>
  <si>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</si>
  <si>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</si>
  <si>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</si>
  <si>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</si>
  <si>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</si>
  <si>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</si>
  <si>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</si>
  <si>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</si>
  <si>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</si>
  <si>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</si>
  <si>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</si>
  <si>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</si>
  <si>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</si>
  <si>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</si>
  <si>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</si>
  <si>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</si>
  <si>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</si>
  <si>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</si>
  <si>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</si>
  <si>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</si>
  <si>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</si>
  <si>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</si>
  <si>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</si>
  <si>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</si>
  <si>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</si>
  <si>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</si>
  <si>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</si>
  <si>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</si>
  <si>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</si>
  <si>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</si>
  <si>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</si>
  <si>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</si>
  <si>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</si>
  <si>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</si>
  <si>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</si>
  <si>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</si>
  <si>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</si>
  <si>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</si>
  <si>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</si>
  <si>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</si>
  <si>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</si>
  <si>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</si>
  <si>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</si>
  <si>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</si>
  <si>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</si>
  <si>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</si>
  <si>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</si>
  <si>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</si>
  <si>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</si>
  <si>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</si>
  <si>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</si>
  <si>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</si>
  <si>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</si>
  <si>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</si>
  <si>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</si>
  <si>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</si>
  <si>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</si>
  <si>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</si>
  <si>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</si>
  <si>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</si>
  <si>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</si>
  <si>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</si>
  <si>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</si>
  <si>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</si>
  <si>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</si>
  <si>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</si>
  <si>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</si>
  <si>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</si>
  <si>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</si>
  <si>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</si>
  <si>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</si>
  <si>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</si>
  <si>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</si>
  <si>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</si>
  <si>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</si>
  <si>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</si>
  <si>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</si>
  <si>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</si>
  <si>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</si>
  <si>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</si>
  <si>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</si>
  <si>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</si>
  <si>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</si>
  <si>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</si>
  <si>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</si>
  <si>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</si>
  <si>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</si>
  <si>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</si>
  <si>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</si>
  <si>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</si>
  <si>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</si>
  <si>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</si>
  <si>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</si>
  <si>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</si>
  <si>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</si>
  <si>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</si>
  <si>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</si>
  <si>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</si>
  <si>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</si>
  <si>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</si>
  <si>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</si>
  <si>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</si>
  <si>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</si>
  <si>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</si>
  <si>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</si>
  <si>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</si>
  <si>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</si>
  <si>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</si>
  <si>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</si>
  <si>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</si>
  <si>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</si>
  <si>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</si>
  <si>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</si>
  <si>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</si>
  <si>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</si>
  <si>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</si>
  <si>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</si>
  <si>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</si>
  <si>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</si>
  <si>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</si>
  <si>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</si>
  <si>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</si>
  <si>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</si>
  <si>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</si>
  <si>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</si>
  <si>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</si>
  <si>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</si>
  <si>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</si>
  <si>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</si>
  <si>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</si>
  <si>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</si>
  <si>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</si>
  <si>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</si>
  <si>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</si>
  <si>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</si>
  <si>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</si>
  <si>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</si>
  <si>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</si>
  <si>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</si>
  <si>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</si>
  <si>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</si>
  <si>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</si>
  <si>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</si>
  <si>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</si>
  <si>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</si>
  <si>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</si>
  <si>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</si>
  <si>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</si>
  <si>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</si>
  <si>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</si>
  <si>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</si>
  <si>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</si>
  <si>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</si>
  <si>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</si>
  <si>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</si>
  <si>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</si>
  <si>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</si>
  <si>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</si>
  <si>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</si>
  <si>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</si>
  <si>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</si>
  <si>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</si>
  <si>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</si>
  <si>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</si>
  <si>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</si>
  <si>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</si>
  <si>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</si>
  <si>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</si>
  <si>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</si>
  <si>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</si>
  <si>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</si>
  <si>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</si>
  <si>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</si>
  <si>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</si>
  <si>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</si>
  <si>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</si>
  <si>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</si>
  <si>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</si>
  <si>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</si>
  <si>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</si>
  <si>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</si>
  <si>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</si>
  <si>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</si>
  <si>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</si>
  <si>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</si>
  <si>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</si>
  <si>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</si>
  <si>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</si>
  <si>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</si>
  <si>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</si>
  <si>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</si>
  <si>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</si>
  <si>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</si>
  <si>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</si>
  <si>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</si>
  <si>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</si>
  <si>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</si>
  <si>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</si>
  <si>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</si>
  <si>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</si>
  <si>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</si>
  <si>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</si>
  <si>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</si>
  <si>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</si>
  <si>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</si>
  <si>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</si>
  <si>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</si>
  <si>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</si>
  <si>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</si>
  <si>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</si>
  <si>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</si>
  <si>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</si>
  <si>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</si>
  <si>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</si>
  <si>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</si>
  <si>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</si>
  <si>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</si>
  <si>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</si>
  <si>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</si>
  <si>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</si>
  <si>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</si>
  <si>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</si>
  <si>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</si>
  <si>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</si>
  <si>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</si>
  <si>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</si>
  <si>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</si>
  <si>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</si>
  <si>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</si>
  <si>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</si>
  <si>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</si>
  <si>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</si>
  <si>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</si>
  <si>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</si>
  <si>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</si>
  <si>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</si>
  <si>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</si>
  <si>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</si>
  <si>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</si>
  <si>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</si>
  <si>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</si>
  <si>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</si>
  <si>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</si>
  <si>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</si>
  <si>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</si>
  <si>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</si>
  <si>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</si>
  <si>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</si>
  <si>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</si>
  <si>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</si>
  <si>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</si>
  <si>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</si>
  <si>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</si>
  <si>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</si>
  <si>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</si>
  <si>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</si>
  <si>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</si>
  <si>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</si>
  <si>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</si>
  <si>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</si>
  <si>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</si>
  <si>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</si>
  <si>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</si>
  <si>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</si>
  <si>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</si>
  <si>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</si>
  <si>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</si>
  <si>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</si>
  <si>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</si>
  <si>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</si>
  <si>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</si>
  <si>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</si>
  <si>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</si>
  <si>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</si>
  <si>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</si>
  <si>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</si>
  <si>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</si>
  <si>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</si>
  <si>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</si>
  <si>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</si>
  <si>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</si>
  <si>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</si>
  <si>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</si>
  <si>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</si>
  <si>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</si>
  <si>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</si>
  <si>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</si>
  <si>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</si>
  <si>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</si>
  <si>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</si>
  <si>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</si>
  <si>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</si>
  <si>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</si>
  <si>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</si>
  <si>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</si>
  <si>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</si>
  <si>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</si>
  <si>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</si>
  <si>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</si>
  <si>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</si>
  <si>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</si>
  <si>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</si>
  <si>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</si>
  <si>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</si>
  <si>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</si>
  <si>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</si>
  <si>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</si>
  <si>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</si>
  <si>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</si>
  <si>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</si>
  <si>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</si>
  <si>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</si>
  <si>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</si>
  <si>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</si>
  <si>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</si>
  <si>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</si>
  <si>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</si>
  <si>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</si>
  <si>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</si>
  <si>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</si>
  <si>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</si>
  <si>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</si>
  <si>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</si>
  <si>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</si>
  <si>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</si>
  <si>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</si>
  <si>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</si>
  <si>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</si>
  <si>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</si>
  <si>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</si>
  <si>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</si>
  <si>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</si>
  <si>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</si>
  <si>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</si>
  <si>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</si>
  <si>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</si>
  <si>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</si>
  <si>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</si>
  <si>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</si>
  <si>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</si>
  <si>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</si>
  <si>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</si>
  <si>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</si>
  <si>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</si>
  <si>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</si>
  <si>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</si>
  <si>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</si>
  <si>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</si>
  <si>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</si>
  <si>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</si>
  <si>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</si>
  <si>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</si>
  <si>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</si>
  <si>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</si>
  <si>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</si>
  <si>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</si>
  <si>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</si>
  <si>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</si>
  <si>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</si>
  <si>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</si>
  <si>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</si>
  <si>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</si>
  <si>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</si>
  <si>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</si>
  <si>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</si>
  <si>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</si>
  <si>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</si>
  <si>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</si>
  <si>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</si>
  <si>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</si>
  <si>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</si>
  <si>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</si>
  <si>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</si>
  <si>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</si>
  <si>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</si>
  <si>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</si>
  <si>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</si>
  <si>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</si>
  <si>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</si>
  <si>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</si>
  <si>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</si>
  <si>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</si>
  <si>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</si>
  <si>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</si>
  <si>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</si>
  <si>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</si>
  <si>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</si>
  <si>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</si>
  <si>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</si>
  <si>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</si>
  <si>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</si>
  <si>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</si>
  <si>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</si>
  <si>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</si>
  <si>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</si>
  <si>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</si>
  <si>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</si>
  <si>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</si>
  <si>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</si>
  <si>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</si>
  <si>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</si>
  <si>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</si>
  <si>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</si>
  <si>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</si>
  <si>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</si>
  <si>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</si>
  <si>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</si>
  <si>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</si>
  <si>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</si>
  <si>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</si>
  <si>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</si>
  <si>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</si>
  <si>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</si>
  <si>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</si>
  <si>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</si>
  <si>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</si>
  <si>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</si>
  <si>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</si>
  <si>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</si>
  <si>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</si>
  <si>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</si>
  <si>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</si>
  <si>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</si>
  <si>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</si>
  <si>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</si>
  <si>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</si>
  <si>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</si>
  <si>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</si>
  <si>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</si>
  <si>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</si>
  <si>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</si>
  <si>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</si>
  <si>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</si>
  <si>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</si>
  <si>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</si>
  <si>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</si>
  <si>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</si>
  <si>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</si>
  <si>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</si>
  <si>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</si>
  <si>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</si>
  <si>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</si>
  <si>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</si>
  <si>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</si>
  <si>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</si>
  <si>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</si>
  <si>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</si>
  <si>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</si>
  <si>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</si>
  <si>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</si>
  <si>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</si>
  <si>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</si>
  <si>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</si>
  <si>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</si>
  <si>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</si>
  <si>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</si>
  <si>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</si>
  <si>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</si>
  <si>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</si>
  <si>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</si>
  <si>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</si>
  <si>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</si>
  <si>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</si>
  <si>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</si>
  <si>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</si>
  <si>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</si>
  <si>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</si>
  <si>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</si>
  <si>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</si>
  <si>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</si>
  <si>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</si>
  <si>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</si>
  <si>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</si>
  <si>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</si>
  <si>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</si>
  <si>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</si>
  <si>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</si>
  <si>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</si>
  <si>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</si>
  <si>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</si>
  <si>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</si>
  <si>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</si>
  <si>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</si>
  <si>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</si>
  <si>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</si>
  <si>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</si>
  <si>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</si>
  <si>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</si>
  <si>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</si>
  <si>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</si>
  <si>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</si>
  <si>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</si>
  <si>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</si>
  <si>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</si>
  <si>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</si>
  <si>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</si>
  <si>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</si>
  <si>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</si>
  <si>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</si>
  <si>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</si>
  <si>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</si>
  <si>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</si>
  <si>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</si>
  <si>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</si>
  <si>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</si>
  <si>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</si>
  <si>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</si>
  <si>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</si>
  <si>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</si>
  <si>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</si>
  <si>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</si>
  <si>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</si>
  <si>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</si>
  <si>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</si>
  <si>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</si>
  <si>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</si>
  <si>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</si>
  <si>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</si>
  <si>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</si>
  <si>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</si>
  <si>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</si>
  <si>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</si>
  <si>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</si>
  <si>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</si>
  <si>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</si>
  <si>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</si>
  <si>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</si>
  <si>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</si>
  <si>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</si>
  <si>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</si>
  <si>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</si>
  <si>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</si>
  <si>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</si>
  <si>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</si>
  <si>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</si>
  <si>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</si>
  <si>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</si>
  <si>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</si>
  <si>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</si>
  <si>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</si>
  <si>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</si>
  <si>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</si>
  <si>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</si>
  <si>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</si>
  <si>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</si>
  <si>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</si>
  <si>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</si>
  <si>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</si>
  <si>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</si>
  <si>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</si>
  <si>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</si>
  <si>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</si>
  <si>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</si>
  <si>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</si>
  <si>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</si>
  <si>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</si>
  <si>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</si>
  <si>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</si>
  <si>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</si>
  <si>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</si>
  <si>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</si>
  <si>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</si>
  <si>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</si>
  <si>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</si>
  <si>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</si>
  <si>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</si>
  <si>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</si>
  <si>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</si>
  <si>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</si>
  <si>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</si>
  <si>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</si>
  <si>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</si>
  <si>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</si>
  <si>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</si>
  <si>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</si>
  <si>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</si>
  <si>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</si>
  <si>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</si>
  <si>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</si>
  <si>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</si>
  <si>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</si>
  <si>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</si>
  <si>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</si>
  <si>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</si>
  <si>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</si>
  <si>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</si>
  <si>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</si>
  <si>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</si>
  <si>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</si>
  <si>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</si>
  <si>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</si>
  <si>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</si>
  <si>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</si>
  <si>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</si>
  <si>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</si>
  <si>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</si>
  <si>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</si>
  <si>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</si>
  <si>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</si>
  <si>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</si>
  <si>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</si>
  <si>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</si>
  <si>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</si>
  <si>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</si>
  <si>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</si>
  <si>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</si>
  <si>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</si>
  <si>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</si>
  <si>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</si>
  <si>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</si>
  <si>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</si>
  <si>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</si>
  <si>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</si>
  <si>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</si>
  <si>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</si>
  <si>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</si>
  <si>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</si>
  <si>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</si>
  <si>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</si>
  <si>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</si>
  <si>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</si>
  <si>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</si>
  <si>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</si>
  <si>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</si>
  <si>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</si>
  <si>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</si>
  <si>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</si>
  <si>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</si>
  <si>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</si>
  <si>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</si>
  <si>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</si>
  <si>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</si>
  <si>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</si>
  <si>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</si>
  <si>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</si>
  <si>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</si>
  <si>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</si>
  <si>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</si>
  <si>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</si>
  <si>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</si>
  <si>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</si>
  <si>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</si>
  <si>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</si>
  <si>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</si>
  <si>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</si>
  <si>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</si>
  <si>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</si>
  <si>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</si>
  <si>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</si>
  <si>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</si>
  <si>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</si>
  <si>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</si>
  <si>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</si>
  <si>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</si>
  <si>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</si>
  <si>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</si>
  <si>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</si>
  <si>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</si>
  <si>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</si>
  <si>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</si>
  <si>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</si>
  <si>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</si>
  <si>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</si>
  <si>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</si>
  <si>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</si>
  <si>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</si>
  <si>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</si>
  <si>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</si>
  <si>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</si>
  <si>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</si>
  <si>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</si>
  <si>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</si>
  <si>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</si>
  <si>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</si>
  <si>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</si>
  <si>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</si>
  <si>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</si>
  <si>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</si>
  <si>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</si>
  <si>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</si>
  <si>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</si>
  <si>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</si>
  <si>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</si>
  <si>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</si>
  <si>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</si>
  <si>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</si>
  <si>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</si>
  <si>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</si>
  <si>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</si>
  <si>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</si>
  <si>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</si>
  <si>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</si>
  <si>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</si>
  <si>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</si>
  <si>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</si>
  <si>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</si>
  <si>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</si>
  <si>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</si>
  <si>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</si>
  <si>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</si>
  <si>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</si>
  <si>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</si>
  <si>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</si>
  <si>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</si>
  <si>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</si>
  <si>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</si>
  <si>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</si>
  <si>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</si>
  <si>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</si>
  <si>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</si>
  <si>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</si>
  <si>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</si>
  <si>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</si>
  <si>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</si>
  <si>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</si>
  <si>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</si>
  <si>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</si>
  <si>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</si>
  <si>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</si>
  <si>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</si>
  <si>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</si>
  <si>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</si>
  <si>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</si>
  <si>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</si>
  <si>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</si>
  <si>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</si>
  <si>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</si>
  <si>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</si>
  <si>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</si>
  <si>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</si>
  <si>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</si>
  <si>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</si>
  <si>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</si>
  <si>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</si>
  <si>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</si>
  <si>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</si>
  <si>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</si>
  <si>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</si>
  <si>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</si>
  <si>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</si>
  <si>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</si>
  <si>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</si>
  <si>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</si>
  <si>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</si>
  <si>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</si>
  <si>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</si>
  <si>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</si>
  <si>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</si>
  <si>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</si>
  <si>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</si>
  <si>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</si>
  <si>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</si>
  <si>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</si>
  <si>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</si>
  <si>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</si>
  <si>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</si>
  <si>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</si>
  <si>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</si>
  <si>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</si>
  <si>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</si>
  <si>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</si>
  <si>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</si>
  <si>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</si>
  <si>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</si>
  <si>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</si>
  <si>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</si>
  <si>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</si>
  <si>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</si>
  <si>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</si>
  <si>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</si>
  <si>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</si>
  <si>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</si>
  <si>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</si>
  <si>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</si>
  <si>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</si>
  <si>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</si>
  <si>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</si>
  <si>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</si>
  <si>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</si>
  <si>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</si>
  <si>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</si>
  <si>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</si>
  <si>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</si>
  <si>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</si>
  <si>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</si>
  <si>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</si>
  <si>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</si>
  <si>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</si>
  <si>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</si>
  <si>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</si>
  <si>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</si>
  <si>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</si>
  <si>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</si>
  <si>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</si>
  <si>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</si>
  <si>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</si>
  <si>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</si>
  <si>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</si>
  <si>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</si>
  <si>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</si>
  <si>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</si>
  <si>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</si>
  <si>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</si>
  <si>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</si>
  <si>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</si>
  <si>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</si>
  <si>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</si>
  <si>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</si>
  <si>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</si>
  <si>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</si>
  <si>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</si>
  <si>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</si>
  <si>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</si>
  <si>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</si>
  <si>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</si>
  <si>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</si>
  <si>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</si>
  <si>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</si>
  <si>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</si>
  <si>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</si>
  <si>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</si>
  <si>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</si>
  <si>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</si>
  <si>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</si>
  <si>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</si>
  <si>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</si>
  <si>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</si>
  <si>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</si>
  <si>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</si>
  <si>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</si>
  <si>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</si>
  <si>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</si>
  <si>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</si>
  <si>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</si>
  <si>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</si>
  <si>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</si>
  <si>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</si>
  <si>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</si>
  <si>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</si>
  <si>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</si>
  <si>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</si>
  <si>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</si>
  <si>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</si>
  <si>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</si>
  <si>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</si>
  <si>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</si>
  <si>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</si>
  <si>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</si>
  <si>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</si>
  <si>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</si>
  <si>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</si>
  <si>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</si>
  <si>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</si>
  <si>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</si>
  <si>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</si>
  <si>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</si>
  <si>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</si>
  <si>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</si>
  <si>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</si>
  <si>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</si>
  <si>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</si>
  <si>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</si>
  <si>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</si>
  <si>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</si>
  <si>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</si>
  <si>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</si>
  <si>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</si>
  <si>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</si>
  <si>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</si>
  <si>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</si>
  <si>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</si>
  <si>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</si>
  <si>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</si>
  <si>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</si>
  <si>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</si>
  <si>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</si>
  <si>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</si>
  <si>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</si>
  <si>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</si>
  <si>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</si>
  <si>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</si>
  <si>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</si>
  <si>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</si>
  <si>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</si>
  <si>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</si>
  <si>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</si>
  <si>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</si>
  <si>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</si>
  <si>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</si>
  <si>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</si>
  <si>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</si>
  <si>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</si>
  <si>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</si>
  <si>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</si>
  <si>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</si>
  <si>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</si>
  <si>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</si>
  <si>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</si>
  <si>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</si>
  <si>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</si>
  <si>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</si>
  <si>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</si>
  <si>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</si>
  <si>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</si>
  <si>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</si>
  <si>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</si>
  <si>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</si>
  <si>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</si>
  <si>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</si>
  <si>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</si>
  <si>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</si>
  <si>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</si>
  <si>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</si>
  <si>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</si>
  <si>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</si>
  <si>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</si>
  <si>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</si>
  <si>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</si>
  <si>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</si>
  <si>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</si>
  <si>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</si>
  <si>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</si>
  <si>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</si>
  <si>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</si>
  <si>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</si>
  <si>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</si>
  <si>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</si>
  <si>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</si>
  <si>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</si>
  <si>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</si>
  <si>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</si>
  <si>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</si>
  <si>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</si>
  <si>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</si>
  <si>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</si>
  <si>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</si>
  <si>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</si>
  <si>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</si>
  <si>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</si>
  <si>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</si>
  <si>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</si>
  <si>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</si>
  <si>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</si>
  <si>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</si>
  <si>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</si>
  <si>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</si>
  <si>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</si>
  <si>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</si>
  <si>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</si>
  <si>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</si>
  <si>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</si>
  <si>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</si>
  <si>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</si>
  <si>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</si>
  <si>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</si>
  <si>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</si>
  <si>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</si>
  <si>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</si>
  <si>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</si>
  <si>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</si>
  <si>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</si>
  <si>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</si>
  <si>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</si>
  <si>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</si>
  <si>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</si>
  <si>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</si>
  <si>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</si>
  <si>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</si>
  <si>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</si>
  <si>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</si>
  <si>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</si>
  <si>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</si>
  <si>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</si>
  <si>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</si>
  <si>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</si>
  <si>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</si>
  <si>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</si>
  <si>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</si>
  <si>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</si>
  <si>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</si>
  <si>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</si>
  <si>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</si>
  <si>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</si>
  <si>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</si>
  <si>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</si>
  <si>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</si>
  <si>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</si>
  <si>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</si>
  <si>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</si>
  <si>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</si>
  <si>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</si>
  <si>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</si>
  <si>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</si>
  <si>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</si>
  <si>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</si>
  <si>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</si>
  <si>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</si>
  <si>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</si>
  <si>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</si>
  <si>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</si>
  <si>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</si>
  <si>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</si>
  <si>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</si>
  <si>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</si>
  <si>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</si>
  <si>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</si>
  <si>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</si>
  <si>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</si>
  <si>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</si>
  <si>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</si>
  <si>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</si>
  <si>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</si>
  <si>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</si>
  <si>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</si>
  <si>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</si>
  <si>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</si>
  <si>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</si>
  <si>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</si>
  <si>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</si>
  <si>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</si>
  <si>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</si>
  <si>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</si>
  <si>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</si>
  <si>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</si>
  <si>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</si>
  <si>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</si>
  <si>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</si>
  <si>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</si>
  <si>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</si>
  <si>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</si>
  <si>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</si>
  <si>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</si>
  <si>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VERT A CAMPAGNES</t>
  </si>
  <si>
    <t>LE VERT</t>
  </si>
  <si>
    <t>05088450</t>
  </si>
  <si>
    <t>34255833500051</t>
  </si>
  <si>
    <t>AQUASCOP BIOLOGIE</t>
  </si>
  <si>
    <t>IBMR-22-M103</t>
  </si>
  <si>
    <t>GEOFFROY SEVENO, JULIEN SALANON</t>
  </si>
  <si>
    <t>IBMR standard</t>
  </si>
  <si>
    <t>DROITE</t>
  </si>
  <si>
    <t>ETIAGE SEVERE</t>
  </si>
  <si>
    <t>ENSOLEILLE</t>
  </si>
  <si>
    <t>NULLE</t>
  </si>
  <si>
    <t>OUI</t>
  </si>
  <si>
    <t>étiage sévère donc nombreux taxons hors d'eau, développement algal important (vauspx et spispx),</t>
  </si>
  <si>
    <t>peu abondant</t>
  </si>
  <si>
    <t>Cf.</t>
  </si>
  <si>
    <t>18310006400033</t>
  </si>
  <si>
    <t>Agence de l'Eau Adour-Garonne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</si>
</sst>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19" sqref="D18:D1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5303</v>
      </c>
      <c r="D6" s="14" t="s">
        <v>2057</v>
      </c>
      <c r="E6" s="54"/>
    </row>
    <row r="7" spans="1:8" ht="15">
      <c r="A7" s="48" t="s">
        <v>2262</v>
      </c>
      <c r="B7" s="45" t="s">
        <v>5293</v>
      </c>
      <c r="D7" s="14" t="s">
        <v>2060</v>
      </c>
      <c r="E7" s="53" t="s">
        <v>5304</v>
      </c>
      <c r="G7" s="96" t="s">
        <v>2272</v>
      </c>
      <c r="H7" s="97"/>
    </row>
    <row r="8" spans="1:8" ht="15">
      <c r="A8" s="10" t="s">
        <v>2276</v>
      </c>
      <c r="B8" s="50" t="s">
        <v>5289</v>
      </c>
      <c r="D8" s="10" t="s">
        <v>2278</v>
      </c>
      <c r="E8" s="51" t="s">
        <v>5290</v>
      </c>
      <c r="G8" s="98"/>
      <c r="H8" s="99"/>
    </row>
    <row r="9" spans="1:8" ht="15">
      <c r="A9" s="48" t="s">
        <v>2263</v>
      </c>
      <c r="B9" s="45" t="s">
        <v>5288</v>
      </c>
      <c r="D9" s="10" t="s">
        <v>2261</v>
      </c>
      <c r="E9" s="51" t="s">
        <v>5291</v>
      </c>
      <c r="G9" s="98"/>
      <c r="H9" s="99"/>
    </row>
    <row r="10" spans="1:8" ht="15">
      <c r="A10" s="10" t="s">
        <v>2059</v>
      </c>
      <c r="B10" s="46" t="s">
        <v>5287</v>
      </c>
      <c r="D10" s="10" t="s">
        <v>2279</v>
      </c>
      <c r="E10" s="51">
        <v>559461</v>
      </c>
      <c r="G10" s="98"/>
      <c r="H10" s="99"/>
    </row>
    <row r="11" spans="1:8" ht="15">
      <c r="A11" s="10" t="s">
        <v>2277</v>
      </c>
      <c r="B11" s="47">
        <v>44774</v>
      </c>
      <c r="D11" s="10" t="s">
        <v>2280</v>
      </c>
      <c r="E11" s="52">
        <v>6380702</v>
      </c>
      <c r="G11" s="98"/>
      <c r="H11" s="99"/>
    </row>
    <row r="12" spans="1:8" ht="15">
      <c r="A12" s="10" t="s">
        <v>2283</v>
      </c>
      <c r="B12" s="52" t="s">
        <v>5292</v>
      </c>
      <c r="D12" s="10" t="s">
        <v>2281</v>
      </c>
      <c r="E12" s="52">
        <v>559365</v>
      </c>
      <c r="G12" s="100"/>
      <c r="H12" s="101"/>
    </row>
    <row r="13" spans="1:5" ht="17.25" customHeight="1" thickBot="1">
      <c r="A13" s="2"/>
      <c r="B13" s="55"/>
      <c r="D13" s="10" t="s">
        <v>2282</v>
      </c>
      <c r="E13" s="52">
        <v>6380657</v>
      </c>
    </row>
    <row r="14" spans="1:5" s="58" customFormat="1" ht="15" thickBot="1">
      <c r="A14" s="92" t="s">
        <v>2061</v>
      </c>
      <c r="B14" s="93"/>
      <c r="C14" s="93"/>
      <c r="D14" s="93"/>
      <c r="E14" s="94"/>
    </row>
    <row r="15" spans="1:3" ht="15">
      <c r="A15" s="3" t="s">
        <v>2062</v>
      </c>
      <c r="B15" s="30" t="s">
        <v>5294</v>
      </c>
      <c r="C15" s="16"/>
    </row>
    <row r="16" spans="1:3" ht="15">
      <c r="A16" s="3" t="s">
        <v>2266</v>
      </c>
      <c r="B16" s="30" t="s">
        <v>5295</v>
      </c>
      <c r="C16" s="16"/>
    </row>
    <row r="17" spans="1:3" ht="15">
      <c r="A17" s="111" t="s">
        <v>2264</v>
      </c>
      <c r="B17" s="49" t="s">
        <v>2265</v>
      </c>
      <c r="C17" s="61">
        <f>E10</f>
        <v>559461</v>
      </c>
    </row>
    <row r="18" spans="1:3" ht="15">
      <c r="A18" s="112"/>
      <c r="B18" s="49" t="s">
        <v>2267</v>
      </c>
      <c r="C18" s="61">
        <f>E11</f>
        <v>6380702</v>
      </c>
    </row>
    <row r="19" spans="1:2" ht="15">
      <c r="A19" s="3" t="s">
        <v>2063</v>
      </c>
      <c r="B19" s="29">
        <v>101</v>
      </c>
    </row>
    <row r="20" spans="1:2" ht="15">
      <c r="A20" s="3" t="s">
        <v>2064</v>
      </c>
      <c r="B20" s="30" t="s">
        <v>5296</v>
      </c>
    </row>
    <row r="21" spans="1:2" ht="15">
      <c r="A21" s="3" t="s">
        <v>2065</v>
      </c>
      <c r="B21" s="30" t="s">
        <v>5297</v>
      </c>
    </row>
    <row r="22" spans="1:2" ht="15">
      <c r="A22" s="3" t="s">
        <v>2066</v>
      </c>
      <c r="B22" s="30" t="s">
        <v>5298</v>
      </c>
    </row>
    <row r="23" spans="1:2" ht="15">
      <c r="A23" s="3" t="s">
        <v>2268</v>
      </c>
      <c r="B23" s="30" t="s">
        <v>5299</v>
      </c>
    </row>
    <row r="24" spans="1:2" ht="15">
      <c r="A24" s="4" t="s">
        <v>2067</v>
      </c>
      <c r="B24" s="31">
        <v>100</v>
      </c>
    </row>
    <row r="25" spans="1:2" ht="15">
      <c r="A25" s="43" t="s">
        <v>2068</v>
      </c>
      <c r="B25" s="31">
        <v>5.9</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3</v>
      </c>
      <c r="D35" s="28" t="s">
        <v>2284</v>
      </c>
      <c r="E35" s="32">
        <v>97</v>
      </c>
    </row>
    <row r="36" spans="1:5" s="7" customFormat="1" ht="15" customHeight="1">
      <c r="A36" s="5" t="s">
        <v>2113</v>
      </c>
      <c r="B36" s="30">
        <v>8</v>
      </c>
      <c r="C36" s="6"/>
      <c r="D36" s="8" t="s">
        <v>2112</v>
      </c>
      <c r="E36" s="30">
        <v>97</v>
      </c>
    </row>
    <row r="37" spans="1:5" s="7" customFormat="1" ht="15" customHeight="1">
      <c r="A37" s="5" t="s">
        <v>2111</v>
      </c>
      <c r="B37" s="30">
        <v>2.1</v>
      </c>
      <c r="C37" s="6"/>
      <c r="D37" s="8" t="s">
        <v>2110</v>
      </c>
      <c r="E37" s="30">
        <v>5.9</v>
      </c>
    </row>
    <row r="38" spans="1:5" s="7" customFormat="1" ht="15" customHeight="1">
      <c r="A38" s="5" t="s">
        <v>2115</v>
      </c>
      <c r="B38" s="30">
        <v>6</v>
      </c>
      <c r="C38" s="6"/>
      <c r="D38" s="8" t="s">
        <v>2115</v>
      </c>
      <c r="E38" s="30">
        <v>50</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v>2</v>
      </c>
    </row>
    <row r="74" spans="1:5" s="15" customFormat="1" ht="15">
      <c r="A74" s="3" t="s">
        <v>2082</v>
      </c>
      <c r="B74" s="9">
        <v>5</v>
      </c>
      <c r="C74" s="6"/>
      <c r="D74" s="10" t="s">
        <v>2082</v>
      </c>
      <c r="E74" s="9">
        <v>4</v>
      </c>
    </row>
    <row r="75" spans="1:5" s="15" customFormat="1" ht="15">
      <c r="A75" s="3" t="s">
        <v>2081</v>
      </c>
      <c r="B75" s="9">
        <v>3</v>
      </c>
      <c r="C75" s="6"/>
      <c r="D75" s="10" t="s">
        <v>2081</v>
      </c>
      <c r="E75" s="9">
        <v>3</v>
      </c>
    </row>
    <row r="76" spans="1:5" s="15" customFormat="1" ht="15">
      <c r="A76" s="3" t="s">
        <v>2080</v>
      </c>
      <c r="B76" s="9"/>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c r="C83" s="6"/>
      <c r="D83" s="10" t="s">
        <v>2075</v>
      </c>
      <c r="E83" s="9">
        <v>4</v>
      </c>
    </row>
    <row r="84" spans="1:5" s="15" customFormat="1" ht="15">
      <c r="A84" s="3" t="s">
        <v>2074</v>
      </c>
      <c r="B84" s="9">
        <v>5</v>
      </c>
      <c r="C84" s="6"/>
      <c r="D84" s="10" t="s">
        <v>2074</v>
      </c>
      <c r="E84" s="9">
        <v>2</v>
      </c>
    </row>
    <row r="85" spans="1:5" s="15" customFormat="1" ht="15">
      <c r="A85" s="3" t="s">
        <v>2073</v>
      </c>
      <c r="B85" s="9">
        <v>2</v>
      </c>
      <c r="C85" s="6"/>
      <c r="D85" s="10" t="s">
        <v>2073</v>
      </c>
      <c r="E85" s="9">
        <v>4</v>
      </c>
    </row>
    <row r="86" spans="1:5" s="15" customFormat="1" ht="15">
      <c r="A86" s="3" t="s">
        <v>2072</v>
      </c>
      <c r="B86" s="9"/>
      <c r="C86" s="6"/>
      <c r="D86" s="10" t="s">
        <v>2072</v>
      </c>
      <c r="E86" s="9">
        <v>2</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5300</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89">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89">
        <v>0.01</v>
      </c>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v>0.01</v>
      </c>
      <c r="E99" s="89">
        <v>0.01</v>
      </c>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0.01</v>
      </c>
      <c r="E100" s="89">
        <v>0.01</v>
      </c>
      <c r="F100" s="35" t="s">
        <v>2290</v>
      </c>
      <c r="G100" s="79"/>
      <c r="H100" s="80"/>
    </row>
    <row r="101" spans="1:8" ht="15">
      <c r="A101" s="33" t="s">
        <v>1426</v>
      </c>
      <c r="B101" s="20" t="str">
        <f>IF(A101="NEWCOD",IF(ISBLANK(G101),"renseigner le champ 'Nouveau taxon'",G101),VLOOKUP(A101,'Ref Taxo'!A:B,2,FALSE))</f>
        <v>Plectonema</v>
      </c>
      <c r="C101" s="21">
        <f>IF(A101="NEWCOD",IF(ISBLANK(H101),"NoCod",H101),VLOOKUP(A101,'Ref Taxo'!A:D,4,FALSE))</f>
        <v>1113</v>
      </c>
      <c r="D101" s="34"/>
      <c r="E101" s="89">
        <v>0.01</v>
      </c>
      <c r="F101" s="35" t="s">
        <v>2290</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0.1</v>
      </c>
      <c r="E102" s="89">
        <v>3.13</v>
      </c>
      <c r="F102" s="35" t="s">
        <v>2290</v>
      </c>
      <c r="G102" s="79"/>
      <c r="H102" s="80"/>
    </row>
    <row r="103" spans="1:8" ht="15">
      <c r="A103" s="33" t="s">
        <v>1947</v>
      </c>
      <c r="B103" s="20" t="str">
        <f>IF(A103="NEWCOD",IF(ISBLANK(G103),"renseigner le champ 'Nouveau taxon'",G103),VLOOKUP(A103,'Ref Taxo'!A:B,2,FALSE))</f>
        <v>Tribonema</v>
      </c>
      <c r="C103" s="21">
        <f>IF(A103="NEWCOD",IF(ISBLANK(H103),"NoCod",H103),VLOOKUP(A103,'Ref Taxo'!A:D,4,FALSE))</f>
        <v>1167</v>
      </c>
      <c r="D103" s="34">
        <v>0.01</v>
      </c>
      <c r="E103" s="89">
        <v>0.01</v>
      </c>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3.7</v>
      </c>
      <c r="E104" s="89">
        <v>19.4</v>
      </c>
      <c r="F104" s="35" t="s">
        <v>2290</v>
      </c>
      <c r="G104" s="79"/>
      <c r="H104" s="80"/>
    </row>
    <row r="105" spans="1:8" ht="15">
      <c r="A105" s="33" t="s">
        <v>2056</v>
      </c>
      <c r="B105" s="20" t="str">
        <f>IF(A105="NEWCOD",IF(ISBLANK(G105),"renseigner le champ 'Nouveau taxon'",G105),VLOOKUP(A105,'Ref Taxo'!A:B,2,FALSE))</f>
        <v>Zygnema</v>
      </c>
      <c r="C105" s="21">
        <f>IF(A105="NEWCOD",IF(ISBLANK(H105),"NoCod",H105),VLOOKUP(A105,'Ref Taxo'!A:D,4,FALSE))</f>
        <v>1148</v>
      </c>
      <c r="D105" s="34">
        <v>0.29</v>
      </c>
      <c r="E105" s="89">
        <v>24.45</v>
      </c>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2</v>
      </c>
      <c r="E106" s="89">
        <v>0.3</v>
      </c>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0.01</v>
      </c>
      <c r="E107" s="89">
        <v>0.2</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0.01</v>
      </c>
      <c r="E108" s="89">
        <v>0.25</v>
      </c>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0.2</v>
      </c>
      <c r="E109" s="89">
        <v>0.01</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c r="E110" s="89">
        <v>0.01</v>
      </c>
      <c r="F110" s="35" t="s">
        <v>5302</v>
      </c>
      <c r="G110" s="79"/>
      <c r="H110" s="80"/>
    </row>
    <row r="111" spans="1:8" ht="15">
      <c r="A111" s="33" t="s">
        <v>1132</v>
      </c>
      <c r="B111" s="20" t="str">
        <f>IF(A111="NEWCOD",IF(ISBLANK(G111),"renseigner le champ 'Nouveau taxon'",G111),VLOOKUP(A111,'Ref Taxo'!A:B,2,FALSE))</f>
        <v>Mentha aquatica</v>
      </c>
      <c r="C111" s="21">
        <f>IF(A111="NEWCOD",IF(ISBLANK(H111),"NoCod",H111),VLOOKUP(A111,'Ref Taxo'!A:D,4,FALSE))</f>
        <v>1791</v>
      </c>
      <c r="D111" s="34"/>
      <c r="E111" s="89">
        <v>0.01</v>
      </c>
      <c r="F111" s="35" t="s">
        <v>2290</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v>0.05</v>
      </c>
      <c r="E112" s="89">
        <v>0.36</v>
      </c>
      <c r="F112" s="35" t="s">
        <v>2290</v>
      </c>
      <c r="G112" s="79"/>
      <c r="H112" s="80"/>
    </row>
    <row r="113" spans="1:8" ht="15">
      <c r="A113" s="33" t="s">
        <v>1782</v>
      </c>
      <c r="B113" s="20" t="str">
        <f>IF(A113="NEWCOD",IF(ISBLANK(G113),"renseigner le champ 'Nouveau taxon'",G113),VLOOKUP(A113,'Ref Taxo'!A:B,2,FALSE))</f>
        <v>Schoenoplectus lacustris</v>
      </c>
      <c r="C113" s="21">
        <f>IF(A113="NEWCOD",IF(ISBLANK(H113),"NoCod",H113),VLOOKUP(A113,'Ref Taxo'!A:D,4,FALSE))</f>
        <v>31026</v>
      </c>
      <c r="D113" s="34"/>
      <c r="E113" s="89">
        <v>0.01</v>
      </c>
      <c r="F113" s="35" t="s">
        <v>2290</v>
      </c>
      <c r="G113" s="79"/>
      <c r="H113" s="80"/>
    </row>
    <row r="114" spans="1:8" ht="15">
      <c r="A114" s="33" t="s">
        <v>1104</v>
      </c>
      <c r="B114" s="20" t="str">
        <f>IF(A114="NEWCOD",IF(ISBLANK(G114),"renseigner le champ 'Nouveau taxon'",G114),VLOOKUP(A114,'Ref Taxo'!A:B,2,FALSE))</f>
        <v>Lythrum salicaria</v>
      </c>
      <c r="C114" s="21">
        <f>IF(A114="NEWCOD",IF(ISBLANK(H114),"NoCod",H114),VLOOKUP(A114,'Ref Taxo'!A:D,4,FALSE))</f>
        <v>1823</v>
      </c>
      <c r="D114" s="34"/>
      <c r="E114" s="89">
        <v>0.01</v>
      </c>
      <c r="F114" s="35" t="s">
        <v>2290</v>
      </c>
      <c r="G114" s="79"/>
      <c r="H114" s="80"/>
    </row>
    <row r="115" spans="1:8" ht="15">
      <c r="A115" s="33" t="s">
        <v>1835</v>
      </c>
      <c r="B115" s="20" t="str">
        <f>IF(A115="NEWCOD",IF(ISBLANK(G115),"renseigner le champ 'Nouveau taxon'",G115),VLOOKUP(A115,'Ref Taxo'!A:B,2,FALSE))</f>
        <v>Solanum dulcamara</v>
      </c>
      <c r="C115" s="21">
        <f>IF(A115="NEWCOD",IF(ISBLANK(H115),"NoCod",H115),VLOOKUP(A115,'Ref Taxo'!A:D,4,FALSE))</f>
        <v>1964</v>
      </c>
      <c r="D115" s="34"/>
      <c r="E115" s="89">
        <v>0.01</v>
      </c>
      <c r="F115" s="35" t="s">
        <v>2290</v>
      </c>
      <c r="G115" s="79"/>
      <c r="H115" s="80"/>
    </row>
    <row r="116" spans="1:8" ht="15">
      <c r="A116" s="33" t="s">
        <v>827</v>
      </c>
      <c r="B116" s="20" t="str">
        <f>IF(A116="NEWCOD",IF(ISBLANK(G116),"renseigner le champ 'Nouveau taxon'",G116),VLOOKUP(A116,'Ref Taxo'!A:B,2,FALSE))</f>
        <v xml:space="preserve">Helosciadium nodiflorum </v>
      </c>
      <c r="C116" s="21">
        <f>IF(A116="NEWCOD",IF(ISBLANK(H116),"NoCod",H116),VLOOKUP(A116,'Ref Taxo'!A:D,4,FALSE))</f>
        <v>30053</v>
      </c>
      <c r="D116" s="34"/>
      <c r="E116" s="89">
        <v>0.01</v>
      </c>
      <c r="F116" s="35" t="s">
        <v>2290</v>
      </c>
      <c r="G116" s="79"/>
      <c r="H116" s="80"/>
    </row>
    <row r="117" spans="1:8" ht="15">
      <c r="A117" s="33" t="s">
        <v>1842</v>
      </c>
      <c r="B117" s="20" t="str">
        <f>IF(A117="NEWCOD",IF(ISBLANK(G117),"renseigner le champ 'Nouveau taxon'",G117),VLOOKUP(A117,'Ref Taxo'!A:B,2,FALSE))</f>
        <v>Sparganium emersum</v>
      </c>
      <c r="C117" s="21">
        <f>IF(A117="NEWCOD",IF(ISBLANK(H117),"NoCod",H117),VLOOKUP(A117,'Ref Taxo'!A:D,4,FALSE))</f>
        <v>1670</v>
      </c>
      <c r="D117" s="34"/>
      <c r="E117" s="89">
        <v>0.01</v>
      </c>
      <c r="F117" s="35" t="s">
        <v>5302</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2023-07-20T08:49:46Z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