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9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<sst xmlns="http://schemas.openxmlformats.org/spreadsheetml/2006/main" count="6483" uniqueCount="5304">
  <si>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</si>
  <si>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</si>
  <si>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</si>
  <si>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</si>
  <si>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</si>
  <si>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</si>
  <si>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</si>
  <si>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</si>
  <si>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</si>
  <si>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</si>
  <si>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</si>
  <si>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</si>
  <si>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</si>
  <si>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</si>
  <si>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</si>
  <si>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</si>
  <si>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</si>
  <si>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</si>
  <si>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</si>
  <si>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</si>
  <si>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</si>
  <si>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</si>
  <si>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</si>
  <si>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</si>
  <si>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</si>
  <si>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</si>
  <si>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</si>
  <si>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</si>
  <si>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</si>
  <si>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</si>
  <si>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</si>
  <si>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</si>
  <si>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</si>
  <si>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</si>
  <si>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</si>
  <si>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</si>
  <si>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</si>
  <si>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</si>
  <si>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</si>
  <si>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</si>
  <si>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</si>
  <si>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</si>
  <si>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</si>
  <si>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</si>
  <si>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</si>
  <si>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</si>
  <si>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</si>
  <si>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</si>
  <si>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</si>
  <si>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</si>
  <si>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</si>
  <si>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</si>
  <si>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</si>
  <si>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</si>
  <si>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</si>
  <si>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</si>
  <si>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</si>
  <si>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</si>
  <si>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</si>
  <si>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</si>
  <si>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</si>
  <si>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</si>
  <si>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</si>
  <si>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</si>
  <si>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</si>
  <si>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</si>
  <si>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</si>
  <si>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</si>
  <si>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</si>
  <si>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</si>
  <si>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</si>
  <si>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</si>
  <si>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</si>
  <si>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</si>
  <si>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</si>
  <si>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</si>
  <si>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</si>
  <si>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</si>
  <si>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</si>
  <si>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</si>
  <si>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</si>
  <si>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</si>
  <si>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</si>
  <si>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</si>
  <si>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</si>
  <si>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</si>
  <si>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</si>
  <si>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</si>
  <si>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</si>
  <si>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</si>
  <si>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</si>
  <si>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</si>
  <si>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</si>
  <si>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</si>
  <si>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</si>
  <si>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</si>
  <si>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</si>
  <si>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</si>
  <si>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</si>
  <si>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</si>
  <si>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</si>
  <si>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</si>
  <si>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</si>
  <si>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</si>
  <si>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</si>
  <si>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</si>
  <si>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</si>
  <si>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</si>
  <si>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</si>
  <si>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</si>
  <si>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</si>
  <si>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</si>
  <si>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</si>
  <si>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</si>
  <si>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</si>
  <si>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</si>
  <si>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</si>
  <si>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</si>
  <si>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</si>
  <si>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</si>
  <si>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</si>
  <si>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</si>
  <si>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</si>
  <si>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</si>
  <si>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</si>
  <si>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</si>
  <si>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</si>
  <si>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</si>
  <si>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</si>
  <si>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</si>
  <si>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</si>
  <si>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</si>
  <si>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</si>
  <si>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</si>
  <si>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</si>
  <si>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</si>
  <si>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</si>
  <si>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</si>
  <si>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</si>
  <si>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</si>
  <si>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</si>
  <si>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</si>
  <si>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</si>
  <si>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</si>
  <si>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</si>
  <si>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</si>
  <si>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</si>
  <si>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</si>
  <si>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</si>
  <si>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</si>
  <si>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</si>
  <si>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</si>
  <si>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</si>
  <si>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</si>
  <si>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</si>
  <si>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</si>
  <si>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</si>
  <si>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</si>
  <si>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</si>
  <si>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</si>
  <si>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</si>
  <si>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</si>
  <si>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</si>
  <si>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</si>
  <si>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</si>
  <si>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</si>
  <si>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</si>
  <si>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</si>
  <si>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</si>
  <si>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</si>
  <si>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</si>
  <si>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</si>
  <si>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</si>
  <si>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</si>
  <si>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</si>
  <si>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</si>
  <si>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</si>
  <si>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</si>
  <si>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</si>
  <si>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</si>
  <si>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</si>
  <si>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</si>
  <si>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</si>
  <si>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</si>
  <si>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</si>
  <si>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</si>
  <si>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</si>
  <si>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</si>
  <si>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</si>
  <si>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</si>
  <si>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</si>
  <si>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</si>
  <si>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</si>
  <si>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</si>
  <si>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</si>
  <si>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</si>
  <si>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</si>
  <si>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</si>
  <si>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</si>
  <si>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</si>
  <si>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</si>
  <si>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</si>
  <si>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</si>
  <si>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</si>
  <si>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</si>
  <si>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</si>
  <si>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</si>
  <si>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</si>
  <si>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</si>
  <si>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</si>
  <si>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</si>
  <si>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</si>
  <si>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</si>
  <si>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</si>
  <si>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</si>
  <si>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</si>
  <si>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</si>
  <si>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</si>
  <si>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</si>
  <si>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</si>
  <si>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</si>
  <si>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</si>
  <si>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</si>
  <si>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</si>
  <si>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</si>
  <si>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</si>
  <si>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</si>
  <si>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</si>
  <si>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</si>
  <si>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</si>
  <si>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</si>
  <si>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</si>
  <si>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</si>
  <si>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</si>
  <si>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</si>
  <si>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</si>
  <si>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</si>
  <si>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</si>
  <si>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</si>
  <si>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</si>
  <si>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</si>
  <si>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</si>
  <si>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</si>
  <si>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</si>
  <si>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</si>
  <si>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</si>
  <si>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</si>
  <si>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</si>
  <si>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</si>
  <si>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</si>
  <si>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</si>
  <si>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</si>
  <si>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</si>
  <si>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</si>
  <si>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</si>
  <si>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</si>
  <si>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</si>
  <si>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</si>
  <si>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</si>
  <si>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</si>
  <si>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</si>
  <si>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</si>
  <si>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</si>
  <si>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</si>
  <si>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</si>
  <si>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</si>
  <si>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</si>
  <si>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</si>
  <si>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</si>
  <si>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</si>
  <si>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</si>
  <si>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</si>
  <si>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</si>
  <si>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</si>
  <si>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</si>
  <si>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</si>
  <si>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</si>
  <si>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</si>
  <si>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</si>
  <si>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</si>
  <si>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</si>
  <si>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</si>
  <si>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</si>
  <si>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</si>
  <si>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</si>
  <si>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</si>
  <si>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</si>
  <si>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</si>
  <si>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</si>
  <si>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</si>
  <si>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</si>
  <si>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</si>
  <si>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</si>
  <si>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</si>
  <si>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</si>
  <si>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</si>
  <si>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</si>
  <si>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</si>
  <si>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</si>
  <si>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</si>
  <si>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</si>
  <si>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</si>
  <si>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</si>
  <si>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</si>
  <si>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</si>
  <si>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</si>
  <si>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</si>
  <si>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</si>
  <si>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</si>
  <si>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</si>
  <si>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</si>
  <si>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</si>
  <si>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</si>
  <si>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</si>
  <si>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</si>
  <si>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</si>
  <si>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</si>
  <si>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</si>
  <si>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</si>
  <si>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</si>
  <si>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</si>
  <si>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</si>
  <si>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</si>
  <si>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</si>
  <si>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</si>
  <si>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</si>
  <si>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</si>
  <si>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</si>
  <si>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</si>
  <si>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</si>
  <si>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</si>
  <si>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</si>
  <si>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</si>
  <si>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</si>
  <si>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</si>
  <si>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</si>
  <si>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</si>
  <si>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</si>
  <si>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</si>
  <si>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</si>
  <si>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</si>
  <si>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</si>
  <si>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</si>
  <si>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</si>
  <si>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</si>
  <si>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</si>
  <si>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</si>
  <si>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</si>
  <si>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</si>
  <si>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</si>
  <si>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</si>
  <si>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</si>
  <si>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</si>
  <si>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</si>
  <si>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</si>
  <si>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</si>
  <si>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</si>
  <si>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</si>
  <si>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</si>
  <si>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</si>
  <si>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</si>
  <si>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</si>
  <si>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</si>
  <si>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</si>
  <si>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</si>
  <si>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</si>
  <si>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</si>
  <si>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</si>
  <si>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</si>
  <si>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</si>
  <si>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</si>
  <si>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</si>
  <si>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</si>
  <si>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</si>
  <si>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</si>
  <si>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</si>
  <si>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</si>
  <si>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</si>
  <si>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</si>
  <si>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</si>
  <si>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</si>
  <si>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</si>
  <si>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</si>
  <si>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</si>
  <si>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</si>
  <si>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</si>
  <si>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</si>
  <si>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</si>
  <si>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</si>
  <si>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</si>
  <si>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</si>
  <si>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</si>
  <si>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</si>
  <si>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</si>
  <si>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</si>
  <si>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</si>
  <si>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</si>
  <si>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</si>
  <si>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</si>
  <si>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</si>
  <si>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</si>
  <si>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</si>
  <si>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</si>
  <si>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</si>
  <si>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</si>
  <si>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</si>
  <si>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</si>
  <si>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</si>
  <si>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</si>
  <si>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</si>
  <si>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</si>
  <si>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</si>
  <si>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</si>
  <si>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</si>
  <si>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</si>
  <si>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</si>
  <si>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</si>
  <si>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</si>
  <si>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</si>
  <si>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</si>
  <si>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</si>
  <si>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</si>
  <si>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</si>
  <si>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</si>
  <si>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</si>
  <si>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</si>
  <si>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</si>
  <si>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</si>
  <si>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</si>
  <si>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</si>
  <si>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</si>
  <si>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</si>
  <si>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</si>
  <si>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</si>
  <si>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</si>
  <si>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</si>
  <si>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</si>
  <si>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</si>
  <si>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</si>
  <si>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</si>
  <si>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</si>
  <si>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</si>
  <si>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</si>
  <si>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</si>
  <si>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</si>
  <si>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</si>
  <si>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</si>
  <si>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</si>
  <si>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</si>
  <si>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</si>
  <si>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</si>
  <si>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</si>
  <si>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</si>
  <si>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</si>
  <si>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</si>
  <si>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</si>
  <si>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</si>
  <si>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</si>
  <si>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</si>
  <si>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</si>
  <si>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</si>
  <si>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</si>
  <si>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</si>
  <si>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</si>
  <si>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</si>
  <si>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</si>
  <si>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</si>
  <si>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</si>
  <si>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</si>
  <si>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</si>
  <si>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</si>
  <si>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</si>
  <si>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</si>
  <si>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</si>
  <si>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</si>
  <si>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</si>
  <si>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</si>
  <si>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</si>
  <si>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</si>
  <si>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</si>
  <si>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</si>
  <si>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</si>
  <si>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</si>
  <si>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</si>
  <si>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</si>
  <si>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</si>
  <si>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</si>
  <si>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</si>
  <si>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</si>
  <si>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</si>
  <si>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</si>
  <si>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</si>
  <si>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</si>
  <si>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</si>
  <si>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</si>
  <si>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</si>
  <si>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</si>
  <si>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</si>
  <si>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</si>
  <si>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</si>
  <si>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</si>
  <si>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</si>
  <si>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</si>
  <si>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</si>
  <si>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</si>
  <si>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</si>
  <si>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</si>
  <si>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</si>
  <si>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</si>
  <si>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</si>
  <si>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</si>
  <si>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</si>
  <si>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</si>
  <si>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</si>
  <si>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</si>
  <si>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</si>
  <si>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</si>
  <si>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</si>
  <si>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</si>
  <si>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</si>
  <si>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</si>
  <si>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</si>
  <si>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</si>
  <si>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</si>
  <si>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</si>
  <si>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</si>
  <si>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</si>
  <si>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</si>
  <si>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</si>
  <si>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</si>
  <si>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</si>
  <si>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</si>
  <si>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</si>
  <si>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</si>
  <si>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</si>
  <si>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</si>
  <si>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</si>
  <si>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</si>
  <si>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</si>
  <si>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</si>
  <si>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</si>
  <si>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</si>
  <si>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</si>
  <si>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</si>
  <si>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</si>
  <si>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</si>
  <si>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</si>
  <si>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</si>
  <si>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</si>
  <si>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</si>
  <si>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</si>
  <si>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</si>
  <si>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</si>
  <si>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</si>
  <si>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</si>
  <si>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</si>
  <si>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</si>
  <si>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</si>
  <si>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</si>
  <si>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</si>
  <si>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</si>
  <si>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</si>
  <si>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</si>
  <si>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</si>
  <si>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</si>
  <si>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</si>
  <si>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</si>
  <si>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</si>
  <si>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</si>
  <si>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</si>
  <si>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</si>
  <si>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</si>
  <si>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</si>
  <si>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</si>
  <si>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</si>
  <si>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</si>
  <si>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</si>
  <si>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</si>
  <si>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</si>
  <si>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</si>
  <si>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</si>
  <si>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</si>
  <si>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</si>
  <si>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</si>
  <si>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</si>
  <si>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</si>
  <si>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</si>
  <si>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</si>
  <si>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</si>
  <si>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</si>
  <si>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</si>
  <si>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</si>
  <si>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</si>
  <si>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</si>
  <si>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</si>
  <si>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</si>
  <si>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</si>
  <si>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</si>
  <si>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</si>
  <si>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</si>
  <si>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</si>
  <si>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</si>
  <si>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</si>
  <si>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</si>
  <si>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</si>
  <si>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</si>
  <si>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</si>
  <si>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</si>
  <si>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</si>
  <si>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</si>
  <si>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</si>
  <si>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</si>
  <si>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</si>
  <si>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</si>
  <si>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</si>
  <si>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</si>
  <si>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</si>
  <si>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</si>
  <si>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</si>
  <si>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</si>
  <si>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</si>
  <si>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</si>
  <si>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</si>
  <si>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</si>
  <si>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</si>
  <si>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</si>
  <si>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</si>
  <si>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</si>
  <si>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</si>
  <si>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</si>
  <si>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</si>
  <si>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</si>
  <si>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</si>
  <si>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</si>
  <si>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</si>
  <si>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</si>
  <si>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</si>
  <si>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</si>
  <si>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</si>
  <si>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</si>
  <si>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</si>
  <si>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</si>
  <si>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</si>
  <si>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</si>
  <si>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</si>
  <si>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</si>
  <si>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</si>
  <si>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</si>
  <si>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</si>
  <si>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</si>
  <si>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</si>
  <si>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</si>
  <si>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</si>
  <si>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</si>
  <si>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</si>
  <si>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</si>
  <si>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</si>
  <si>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</si>
  <si>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</si>
  <si>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</si>
  <si>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</si>
  <si>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</si>
  <si>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</si>
  <si>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</si>
  <si>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</si>
  <si>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</si>
  <si>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</si>
  <si>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</si>
  <si>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</si>
  <si>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</si>
  <si>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</si>
  <si>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</si>
  <si>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</si>
  <si>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</si>
  <si>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</si>
  <si>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</si>
  <si>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</si>
  <si>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</si>
  <si>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</si>
  <si>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</si>
  <si>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</si>
  <si>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</si>
  <si>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</si>
  <si>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</si>
  <si>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</si>
  <si>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</si>
  <si>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</si>
  <si>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</si>
  <si>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</si>
  <si>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</si>
  <si>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</si>
  <si>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</si>
  <si>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</si>
  <si>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</si>
  <si>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</si>
  <si>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</si>
  <si>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</si>
  <si>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</si>
  <si>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</si>
  <si>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</si>
  <si>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</si>
  <si>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</si>
  <si>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</si>
  <si>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</si>
  <si>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</si>
  <si>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</si>
  <si>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</si>
  <si>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</si>
  <si>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</si>
  <si>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</si>
  <si>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</si>
  <si>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</si>
  <si>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</si>
  <si>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</si>
  <si>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</si>
  <si>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</si>
  <si>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</si>
  <si>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</si>
  <si>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</si>
  <si>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</si>
  <si>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</si>
  <si>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</si>
  <si>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</si>
  <si>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</si>
  <si>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</si>
  <si>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</si>
  <si>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</si>
  <si>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</si>
  <si>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</si>
  <si>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</si>
  <si>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</si>
  <si>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</si>
  <si>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</si>
  <si>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</si>
  <si>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</si>
  <si>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</si>
  <si>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</si>
  <si>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</si>
  <si>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</si>
  <si>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</si>
  <si>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</si>
  <si>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</si>
  <si>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</si>
  <si>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</si>
  <si>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</si>
  <si>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</si>
  <si>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</si>
  <si>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</si>
  <si>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</si>
  <si>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</si>
  <si>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</si>
  <si>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</si>
  <si>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</si>
  <si>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</si>
  <si>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</si>
  <si>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</si>
  <si>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</si>
  <si>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</si>
  <si>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</si>
  <si>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</si>
  <si>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</si>
  <si>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</si>
  <si>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</si>
  <si>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</si>
  <si>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</si>
  <si>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</si>
  <si>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</si>
  <si>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</si>
  <si>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</si>
  <si>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</si>
  <si>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</si>
  <si>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</si>
  <si>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</si>
  <si>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</si>
  <si>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</si>
  <si>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</si>
  <si>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</si>
  <si>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</si>
  <si>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</si>
  <si>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</si>
  <si>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</si>
  <si>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</si>
  <si>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</si>
  <si>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</si>
  <si>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</si>
  <si>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</si>
  <si>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</si>
  <si>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</si>
  <si>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</si>
  <si>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</si>
  <si>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</si>
  <si>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</si>
  <si>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</si>
  <si>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</si>
  <si>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</si>
  <si>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</si>
  <si>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</si>
  <si>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</si>
  <si>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</si>
  <si>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</si>
  <si>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</si>
  <si>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</si>
  <si>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</si>
  <si>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</si>
  <si>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</si>
  <si>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</si>
  <si>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</si>
  <si>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</si>
  <si>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</si>
  <si>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</si>
  <si>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</si>
  <si>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</si>
  <si>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</si>
  <si>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</si>
  <si>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</si>
  <si>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</si>
  <si>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</si>
  <si>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</si>
  <si>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</si>
  <si>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</si>
  <si>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</si>
  <si>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</si>
  <si>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</si>
  <si>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</si>
  <si>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</si>
  <si>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</si>
  <si>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</si>
  <si>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</si>
  <si>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</si>
  <si>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</si>
  <si>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</si>
  <si>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</si>
  <si>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</si>
  <si>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</si>
  <si>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</si>
  <si>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</si>
  <si>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</si>
  <si>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</si>
  <si>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</si>
  <si>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</si>
  <si>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</si>
  <si>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</si>
  <si>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</si>
  <si>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</si>
  <si>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</si>
  <si>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</si>
  <si>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</si>
  <si>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</si>
  <si>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</si>
  <si>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</si>
  <si>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</si>
  <si>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</si>
  <si>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</si>
  <si>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</si>
  <si>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</si>
  <si>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</si>
  <si>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</si>
  <si>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</si>
  <si>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</si>
  <si>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</si>
  <si>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</si>
  <si>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</si>
  <si>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</si>
  <si>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</si>
  <si>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</si>
  <si>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</si>
  <si>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</si>
  <si>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</si>
  <si>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</si>
  <si>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</si>
  <si>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</si>
  <si>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</si>
  <si>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</si>
  <si>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</si>
  <si>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</si>
  <si>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</si>
  <si>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</si>
  <si>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</si>
  <si>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</si>
  <si>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</si>
  <si>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</si>
  <si>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</si>
  <si>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</si>
  <si>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</si>
  <si>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</si>
  <si>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</si>
  <si>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</si>
  <si>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</si>
  <si>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</si>
  <si>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</si>
  <si>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</si>
  <si>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</si>
  <si>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</si>
  <si>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</si>
  <si>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</si>
  <si>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</si>
  <si>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</si>
  <si>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</si>
  <si>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</si>
  <si>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</si>
  <si>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</si>
  <si>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</si>
  <si>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</si>
  <si>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</si>
  <si>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</si>
  <si>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</si>
  <si>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</si>
  <si>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</si>
  <si>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</si>
  <si>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</si>
  <si>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</si>
  <si>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</si>
  <si>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</si>
  <si>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</si>
  <si>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</si>
  <si>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</si>
  <si>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</si>
  <si>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</si>
  <si>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</si>
  <si>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</si>
  <si>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</si>
  <si>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</si>
  <si>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</si>
  <si>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</si>
  <si>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</si>
  <si>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</si>
  <si>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</si>
  <si>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</si>
  <si>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</si>
  <si>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</si>
  <si>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</si>
  <si>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</si>
  <si>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</si>
  <si>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</si>
  <si>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</si>
  <si>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</si>
  <si>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</si>
  <si>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</si>
  <si>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</si>
  <si>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</si>
  <si>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</si>
  <si>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</si>
  <si>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</si>
  <si>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</si>
  <si>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</si>
  <si>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</si>
  <si>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</si>
  <si>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</si>
  <si>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</si>
  <si>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</si>
  <si>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</si>
  <si>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</si>
  <si>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</si>
  <si>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</si>
  <si>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</si>
  <si>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</si>
  <si>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</si>
  <si>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</si>
  <si>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</si>
  <si>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</si>
  <si>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</si>
  <si>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</si>
  <si>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</si>
  <si>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</si>
  <si>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</si>
  <si>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</si>
  <si>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</si>
  <si>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</si>
  <si>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</si>
  <si>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</si>
  <si>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</si>
  <si>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</si>
  <si>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</si>
  <si>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</si>
  <si>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</si>
  <si>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</si>
  <si>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</si>
  <si>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</si>
  <si>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</si>
  <si>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</si>
  <si>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</si>
  <si>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</si>
  <si>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</si>
  <si>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</si>
  <si>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</si>
  <si>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</si>
  <si>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</si>
  <si>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</si>
  <si>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</si>
  <si>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</si>
  <si>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</si>
  <si>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</si>
  <si>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</si>
  <si>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</si>
  <si>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</si>
  <si>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</si>
  <si>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</si>
  <si>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</si>
  <si>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</si>
  <si>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</si>
  <si>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</si>
  <si>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</si>
  <si>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</si>
  <si>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</si>
  <si>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</si>
  <si>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</si>
  <si>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</si>
  <si>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</si>
  <si>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</si>
  <si>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</si>
  <si>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</si>
  <si>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</si>
  <si>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</si>
  <si>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</si>
  <si>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</si>
  <si>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</si>
  <si>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</si>
  <si>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</si>
  <si>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</si>
  <si>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</si>
  <si>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</si>
  <si>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</si>
  <si>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</si>
  <si>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</si>
  <si>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</si>
  <si>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</si>
  <si>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</si>
  <si>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</si>
  <si>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</si>
  <si>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</si>
  <si>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</si>
  <si>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</si>
  <si>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</si>
  <si>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</si>
  <si>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</si>
  <si>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</si>
  <si>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</si>
  <si>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</si>
  <si>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</si>
  <si>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</si>
  <si>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</si>
  <si>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</si>
  <si>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</si>
  <si>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</si>
  <si>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</si>
  <si>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</si>
  <si>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</si>
  <si>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</si>
  <si>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</si>
  <si>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</si>
  <si>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</si>
  <si>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</si>
  <si>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</si>
  <si>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</si>
  <si>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</si>
  <si>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</si>
  <si>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</si>
  <si>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</si>
  <si>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</si>
  <si>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</si>
  <si>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</si>
  <si>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</si>
  <si>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</si>
  <si>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</si>
  <si>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</si>
  <si>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</si>
  <si>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</si>
  <si>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</si>
  <si>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</si>
  <si>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</si>
  <si>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</si>
  <si>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</si>
  <si>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</si>
  <si>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</si>
  <si>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</si>
  <si>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</si>
  <si>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</si>
  <si>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</si>
  <si>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</si>
  <si>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</si>
  <si>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</si>
  <si>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</si>
  <si>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</si>
  <si>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</si>
  <si>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</si>
  <si>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</si>
  <si>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</si>
  <si>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</si>
  <si>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</si>
  <si>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</si>
  <si>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</si>
  <si>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</si>
  <si>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</si>
  <si>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</si>
  <si>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</si>
  <si>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</si>
  <si>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</si>
  <si>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</si>
  <si>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</si>
  <si>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</si>
  <si>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</si>
  <si>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</si>
  <si>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</si>
  <si>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</si>
  <si>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</si>
  <si>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</si>
  <si>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</si>
  <si>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</si>
  <si>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</si>
  <si>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</si>
  <si>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</si>
  <si>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</si>
  <si>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</si>
  <si>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</si>
  <si>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</si>
  <si>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</si>
  <si>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</si>
  <si>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</si>
  <si>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</si>
  <si>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</si>
  <si>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</si>
  <si>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</si>
  <si>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</si>
  <si>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</si>
  <si>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</si>
  <si>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</si>
  <si>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</si>
  <si>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</si>
  <si>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</si>
  <si>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</si>
  <si>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</si>
  <si>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</si>
  <si>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</si>
  <si>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</si>
  <si>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</si>
  <si>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</si>
  <si>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</si>
  <si>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</si>
  <si>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</si>
  <si>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</si>
  <si>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</si>
  <si>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</si>
  <si>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</si>
  <si>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</si>
  <si>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</si>
  <si>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</si>
  <si>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</si>
  <si>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</si>
  <si>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</si>
  <si>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</si>
  <si>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</si>
  <si>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</si>
  <si>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</si>
  <si>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</si>
  <si>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</si>
  <si>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</si>
  <si>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</si>
  <si>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</si>
  <si>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</si>
  <si>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</si>
  <si>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</si>
  <si>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</si>
  <si>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</si>
  <si>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</si>
  <si>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</si>
  <si>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</si>
  <si>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</si>
  <si>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</si>
  <si>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</si>
  <si>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</si>
  <si>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</si>
  <si>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</si>
  <si>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</si>
  <si>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</si>
  <si>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</si>
  <si>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</si>
  <si>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</si>
  <si>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</si>
  <si>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</si>
  <si>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</si>
  <si>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</si>
  <si>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</si>
  <si>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</si>
  <si>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</si>
  <si>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</si>
  <si>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</si>
  <si>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</si>
  <si>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</si>
  <si>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</si>
  <si>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</si>
  <si>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</si>
  <si>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</si>
  <si>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</si>
  <si>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</si>
  <si>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</si>
  <si>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</si>
  <si>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</si>
  <si>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</si>
  <si>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</si>
  <si>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</si>
  <si>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</si>
  <si>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</si>
  <si>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</si>
  <si>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</si>
  <si>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</si>
  <si>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</si>
  <si>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</si>
  <si>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</si>
  <si>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</si>
  <si>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</si>
  <si>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</si>
  <si>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</si>
  <si>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</si>
  <si>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</si>
  <si>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</si>
  <si>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</si>
  <si>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</si>
  <si>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</si>
  <si>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</si>
  <si>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</si>
  <si>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</si>
  <si>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</si>
  <si>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</si>
  <si>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</si>
  <si>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</si>
  <si>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</si>
  <si>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</si>
  <si>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</si>
  <si>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</si>
  <si>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</si>
  <si>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</si>
  <si>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</si>
  <si>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</si>
  <si>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</si>
  <si>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</si>
  <si>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</si>
  <si>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</si>
  <si>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</si>
  <si>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</si>
  <si>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</si>
  <si>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</si>
  <si>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</si>
  <si>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</si>
  <si>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</si>
  <si>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</si>
  <si>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</si>
  <si>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</si>
  <si>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</si>
  <si>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</si>
  <si>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</si>
  <si>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</si>
  <si>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</si>
  <si>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</si>
  <si>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</si>
  <si>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</si>
  <si>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</si>
  <si>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</si>
  <si>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</si>
  <si>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</si>
  <si>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</si>
  <si>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</si>
  <si>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</si>
  <si>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</si>
  <si>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</si>
  <si>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</si>
  <si>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</si>
  <si>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</si>
  <si>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</si>
  <si>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</si>
  <si>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</si>
  <si>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</si>
  <si>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</si>
  <si>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</si>
  <si>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</si>
  <si>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</si>
  <si>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</si>
  <si>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</si>
  <si>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</si>
  <si>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</si>
  <si>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</si>
  <si>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</si>
  <si>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</si>
  <si>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</si>
  <si>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</si>
  <si>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</si>
  <si>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</si>
  <si>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</si>
  <si>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</si>
  <si>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</si>
  <si>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</si>
  <si>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</si>
  <si>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</si>
  <si>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</si>
  <si>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</si>
  <si>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</si>
  <si>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</si>
  <si>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</si>
  <si>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</si>
  <si>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</si>
  <si>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</si>
  <si>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</si>
  <si>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</si>
  <si>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</si>
  <si>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</si>
  <si>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</si>
  <si>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</si>
  <si>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</si>
  <si>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</si>
  <si>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</si>
  <si>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</si>
  <si>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</si>
  <si>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</si>
  <si>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</si>
  <si>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</si>
  <si>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</si>
  <si>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</si>
  <si>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</si>
  <si>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</si>
  <si>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</si>
  <si>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</si>
  <si>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</si>
  <si>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</si>
  <si>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</si>
  <si>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</si>
  <si>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</si>
  <si>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</si>
  <si>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</si>
  <si>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</si>
  <si>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</si>
  <si>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</si>
  <si>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</si>
  <si>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</si>
  <si>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</si>
  <si>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</si>
  <si>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</si>
  <si>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</si>
  <si>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</si>
  <si>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</si>
  <si>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</si>
  <si>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</si>
  <si>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</si>
  <si>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</si>
  <si>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</si>
  <si>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</si>
  <si>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</si>
  <si>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</si>
  <si>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</si>
  <si>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</si>
  <si>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</si>
  <si>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</si>
  <si>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</si>
  <si>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</si>
  <si>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</si>
  <si>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</si>
  <si>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</si>
  <si>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</si>
  <si>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</si>
  <si>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</si>
  <si>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</si>
  <si>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</si>
  <si>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</si>
  <si>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</si>
  <si>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</si>
  <si>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</si>
  <si>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</si>
  <si>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</si>
  <si>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</si>
  <si>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</si>
  <si>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</si>
  <si>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</si>
  <si>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</si>
  <si>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</si>
  <si>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</si>
  <si>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</si>
  <si>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</si>
  <si>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</si>
  <si>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</si>
  <si>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</si>
  <si>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</si>
  <si>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</si>
  <si>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</si>
  <si>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</si>
  <si>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</si>
  <si>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</si>
  <si>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</si>
  <si>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</si>
  <si>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</si>
  <si>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</si>
  <si>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</si>
  <si>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</si>
  <si>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</si>
  <si>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</si>
  <si>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</si>
  <si>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</si>
  <si>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</si>
  <si>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</si>
  <si>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</si>
  <si>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</si>
  <si>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</si>
  <si>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</si>
  <si>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</si>
  <si>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</si>
  <si>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</si>
  <si>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</si>
  <si>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</si>
  <si>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</si>
  <si>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</si>
  <si>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</si>
  <si>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</si>
  <si>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</si>
  <si>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</si>
  <si>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</si>
  <si>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</si>
  <si>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</si>
  <si>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</si>
  <si>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</si>
  <si>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</si>
  <si>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</si>
  <si>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</si>
  <si>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</si>
  <si>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</si>
  <si>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</si>
  <si>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</si>
  <si>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</si>
  <si>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</si>
  <si>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</si>
  <si>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</si>
  <si>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</si>
  <si>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</si>
  <si>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</si>
  <si>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</si>
  <si>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</si>
  <si>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</si>
  <si>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</si>
  <si>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</si>
  <si>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</si>
  <si>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</si>
  <si>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</si>
  <si>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</si>
  <si>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</si>
  <si>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</si>
  <si>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</si>
  <si>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</si>
  <si>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</si>
  <si>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</si>
  <si>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</si>
  <si>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</si>
  <si>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</si>
  <si>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</si>
  <si>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</si>
  <si>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</si>
  <si>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</si>
  <si>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</si>
  <si>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</si>
  <si>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</si>
  <si>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</si>
  <si>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</si>
  <si>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</si>
  <si>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</si>
  <si>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</si>
  <si>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</si>
  <si>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</si>
  <si>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</si>
  <si>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</si>
  <si>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</si>
  <si>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</si>
  <si>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</si>
  <si>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</si>
  <si>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</si>
  <si>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</si>
  <si>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</si>
  <si>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</si>
  <si>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</si>
  <si>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</si>
  <si>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</si>
  <si>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</si>
  <si>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</si>
  <si>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</si>
  <si>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</si>
  <si>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</si>
  <si>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</si>
  <si>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</si>
  <si>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</si>
  <si>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</si>
  <si>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</si>
  <si>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</si>
  <si>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</si>
  <si>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</si>
  <si>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</si>
  <si>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</si>
  <si>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</si>
  <si>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</si>
  <si>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</si>
  <si>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</si>
  <si>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</si>
  <si>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</si>
  <si>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</si>
  <si>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</si>
  <si>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</si>
  <si>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</si>
  <si>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</si>
  <si>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</si>
  <si>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</si>
  <si>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</si>
  <si>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</si>
  <si>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</si>
  <si>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</si>
  <si>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</si>
  <si>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</si>
  <si>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</si>
  <si>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</si>
  <si>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</si>
  <si>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</si>
  <si>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</si>
  <si>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</si>
  <si>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</si>
  <si>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</si>
  <si>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</si>
  <si>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</si>
  <si>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</si>
  <si>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</si>
  <si>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</si>
  <si>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</si>
  <si>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</si>
  <si>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</si>
  <si>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</si>
  <si>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</si>
  <si>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</si>
  <si>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</si>
  <si>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</si>
  <si>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</si>
  <si>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</si>
  <si>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</si>
  <si>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</si>
  <si>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</si>
  <si>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</si>
  <si>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</si>
  <si>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</si>
  <si>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</si>
  <si>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</si>
  <si>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</si>
  <si>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</si>
  <si>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</si>
  <si>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</si>
  <si>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</si>
  <si>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</si>
  <si>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</si>
  <si>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</si>
  <si>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</si>
  <si>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</si>
  <si>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</si>
  <si>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</si>
  <si>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</si>
  <si>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</si>
  <si>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</si>
  <si>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</si>
  <si>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</si>
  <si>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</si>
  <si>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</si>
  <si>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</si>
  <si>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</si>
  <si>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</si>
  <si>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</si>
  <si>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</si>
  <si>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</si>
  <si>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</si>
  <si>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</si>
  <si>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</si>
  <si>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</si>
  <si>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</si>
  <si>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</si>
  <si>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</si>
  <si>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</si>
  <si>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</si>
  <si>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</si>
  <si>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</si>
  <si>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</si>
  <si>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</si>
  <si>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</si>
  <si>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</si>
  <si>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</si>
  <si>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</si>
  <si>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</si>
  <si>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</si>
  <si>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</si>
  <si>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</si>
  <si>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</si>
  <si>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</si>
  <si>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</si>
  <si>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</si>
  <si>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</si>
  <si>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</si>
  <si>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</si>
  <si>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</si>
  <si>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</si>
  <si>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</si>
  <si>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</si>
  <si>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</si>
  <si>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</si>
  <si>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</si>
  <si>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</si>
  <si>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</si>
  <si>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</si>
  <si>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</si>
  <si>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</si>
  <si>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</si>
  <si>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</si>
  <si>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</si>
  <si>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</si>
  <si>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</si>
  <si>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</si>
  <si>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</si>
  <si>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</si>
  <si>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</si>
  <si>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</si>
  <si>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</si>
  <si>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</si>
  <si>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</si>
  <si>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</si>
  <si>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</si>
  <si>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</si>
  <si>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</si>
  <si>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</si>
  <si>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</si>
  <si>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</si>
  <si>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</si>
  <si>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</si>
  <si>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</si>
  <si>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</si>
  <si>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</si>
  <si>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</si>
  <si>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</si>
  <si>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</si>
  <si>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</si>
  <si>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</si>
  <si>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</si>
  <si>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</si>
  <si>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</si>
  <si>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</si>
  <si>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</si>
  <si>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</si>
  <si>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</si>
  <si>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</si>
  <si>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</si>
  <si>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</si>
  <si>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</si>
  <si>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</si>
  <si>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</si>
  <si>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</si>
  <si>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</si>
  <si>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</si>
  <si>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</si>
  <si>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</si>
  <si>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</si>
  <si>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</si>
  <si>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</si>
  <si>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</si>
  <si>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</si>
  <si>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</si>
  <si>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</si>
  <si>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</si>
  <si>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</si>
  <si>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</si>
  <si>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</si>
  <si>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</si>
  <si>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</si>
  <si>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</si>
  <si>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</si>
  <si>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</si>
  <si>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</si>
  <si>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</si>
  <si>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</si>
  <si>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</si>
  <si>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</si>
  <si>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</si>
  <si>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</si>
  <si>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</si>
  <si>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</si>
  <si>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</si>
  <si>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</si>
  <si>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</si>
  <si>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</si>
  <si>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</si>
  <si>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</si>
  <si>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</si>
  <si>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</si>
  <si>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</si>
  <si>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</si>
  <si>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</si>
  <si>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</si>
  <si>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</si>
  <si>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</si>
  <si>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</si>
  <si>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</si>
  <si>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</si>
  <si>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</si>
  <si>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</si>
  <si>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</si>
  <si>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</si>
  <si>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</si>
  <si>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</si>
  <si>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</si>
  <si>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</si>
  <si>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</si>
  <si>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</si>
  <si>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</si>
  <si>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</si>
  <si>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</si>
  <si>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</si>
  <si>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</si>
  <si>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</si>
  <si>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</si>
  <si>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</si>
  <si>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</si>
  <si>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</si>
  <si>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</si>
  <si>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</si>
  <si>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</si>
  <si>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</si>
  <si>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</si>
  <si>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</si>
  <si>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</si>
  <si>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</si>
  <si>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</si>
  <si>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</si>
  <si>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</si>
  <si>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</si>
  <si>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</si>
  <si>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</si>
  <si>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</si>
  <si>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</si>
  <si>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</si>
  <si>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</si>
  <si>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</si>
  <si>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</si>
  <si>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</si>
  <si>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</si>
  <si>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</si>
  <si>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</si>
  <si>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</si>
  <si>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</si>
  <si>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</si>
  <si>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</si>
  <si>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</si>
  <si>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</si>
  <si>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</si>
  <si>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</si>
  <si>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</si>
  <si>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</si>
  <si>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</si>
  <si>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</si>
  <si>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</si>
  <si>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</si>
  <si>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</si>
  <si>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</si>
  <si>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</si>
  <si>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</si>
  <si>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</si>
  <si>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</si>
  <si>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</si>
  <si>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</si>
  <si>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</si>
  <si>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</si>
  <si>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</si>
  <si>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</si>
  <si>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</si>
  <si>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</si>
  <si>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</si>
  <si>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</si>
  <si>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</si>
  <si>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</si>
  <si>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</si>
  <si>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</si>
  <si>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</si>
  <si>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</si>
  <si>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</si>
  <si>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</si>
  <si>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</si>
  <si>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</si>
  <si>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</si>
  <si>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</si>
  <si>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</si>
  <si>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</si>
  <si>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</si>
  <si>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</si>
  <si>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</si>
  <si>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</si>
  <si>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</si>
  <si>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</si>
  <si>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</si>
  <si>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</si>
  <si>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</si>
  <si>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</si>
  <si>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</si>
  <si>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</si>
  <si>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</si>
  <si>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</si>
  <si>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</si>
  <si>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</si>
  <si>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</si>
  <si>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</si>
  <si>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</si>
  <si>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</si>
  <si>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</si>
  <si>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</si>
  <si>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</si>
  <si>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</si>
  <si>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</si>
  <si>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</si>
  <si>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</si>
  <si>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</si>
  <si>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</si>
  <si>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</si>
  <si>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</si>
  <si>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</si>
  <si>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</si>
  <si>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</si>
  <si>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</si>
  <si>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</si>
  <si>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</si>
  <si>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</si>
  <si>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</si>
  <si>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</si>
  <si>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</si>
  <si>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</si>
  <si>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</si>
  <si>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</si>
  <si>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</si>
  <si>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</si>
  <si>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</si>
  <si>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</si>
  <si>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</si>
  <si>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</si>
  <si>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</si>
  <si>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</si>
  <si>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</si>
  <si>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</si>
  <si>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</si>
  <si>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</si>
  <si>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</si>
  <si>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</si>
  <si>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</si>
  <si>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</si>
  <si>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</si>
  <si>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</si>
  <si>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</si>
  <si>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</si>
  <si>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</si>
  <si>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</si>
  <si>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</si>
  <si>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</si>
  <si>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</si>
  <si>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</si>
  <si>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</si>
  <si>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</si>
  <si>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</si>
  <si>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</si>
  <si>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</si>
  <si>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</si>
  <si>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</si>
  <si>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</si>
  <si>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</si>
  <si>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</si>
  <si>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</si>
  <si>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</si>
  <si>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</si>
  <si>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</si>
  <si>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</si>
  <si>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</si>
  <si>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</si>
  <si>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</si>
  <si>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</si>
  <si>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</si>
  <si>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</si>
  <si>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</si>
  <si>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</si>
  <si>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</si>
  <si>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</si>
  <si>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</si>
  <si>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</si>
  <si>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</si>
  <si>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</si>
  <si>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</si>
  <si>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</si>
  <si>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</si>
  <si>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</si>
  <si>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</si>
  <si>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</si>
  <si>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</si>
  <si>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</si>
  <si>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</si>
  <si>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</si>
  <si>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</si>
  <si>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</si>
  <si>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</si>
  <si>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</si>
  <si>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</si>
  <si>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</si>
  <si>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</si>
  <si>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</si>
  <si>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</si>
  <si>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</si>
  <si>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</si>
  <si>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</si>
  <si>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</si>
  <si>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</si>
  <si>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</si>
  <si>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</si>
  <si>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</si>
  <si>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</si>
  <si>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</si>
  <si>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</si>
  <si>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</si>
  <si>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</si>
  <si>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</si>
  <si>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</si>
  <si>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</si>
  <si>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</si>
  <si>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</si>
  <si>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</si>
  <si>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</si>
  <si>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</si>
  <si>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</si>
  <si>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</si>
  <si>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</si>
  <si>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</si>
  <si>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</si>
  <si>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</si>
  <si>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</si>
  <si>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</si>
  <si>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</si>
  <si>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</si>
  <si>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</si>
  <si>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</si>
  <si>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</si>
  <si>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</si>
  <si>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</si>
  <si>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</si>
  <si>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</si>
  <si>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</si>
  <si>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</si>
  <si>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</si>
  <si>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</si>
  <si>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</si>
  <si>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</si>
  <si>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</si>
  <si>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</si>
  <si>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</si>
  <si>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</si>
  <si>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</si>
  <si>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</si>
  <si>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</si>
  <si>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</si>
  <si>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</si>
  <si>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</si>
  <si>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</si>
  <si>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</si>
  <si>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</si>
  <si>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</si>
  <si>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</si>
  <si>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</si>
  <si>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</si>
  <si>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</si>
  <si>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</si>
  <si>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</si>
  <si>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</si>
  <si>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</si>
  <si>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</si>
  <si>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</si>
  <si>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</si>
  <si>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</si>
  <si>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</si>
  <si>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</si>
  <si>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</si>
  <si>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</si>
  <si>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</si>
  <si>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</si>
  <si>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</si>
  <si>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</si>
  <si>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</si>
  <si>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</si>
  <si>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</si>
  <si>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</si>
  <si>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</si>
  <si>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</si>
  <si>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</si>
  <si>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</si>
  <si>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</si>
  <si>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</si>
  <si>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</si>
  <si>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</si>
  <si>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</si>
  <si>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</si>
  <si>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</si>
  <si>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</si>
  <si>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</si>
  <si>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</si>
  <si>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</si>
  <si>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</si>
  <si>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</si>
  <si>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</si>
  <si>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</si>
  <si>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</si>
  <si>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</si>
  <si>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</si>
  <si>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</si>
  <si>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</si>
  <si>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</si>
  <si>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</si>
  <si>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</si>
  <si>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</si>
  <si>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</si>
  <si>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</si>
  <si>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</si>
  <si>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</si>
  <si>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</si>
  <si>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</si>
  <si>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</si>
  <si>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</si>
  <si>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</si>
  <si>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</si>
  <si>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</si>
  <si>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</si>
  <si>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</si>
  <si>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</si>
  <si>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</si>
  <si>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</si>
  <si>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</si>
  <si>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</si>
  <si>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</si>
  <si>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</si>
  <si>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</si>
  <si>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</si>
  <si>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</si>
  <si>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</si>
  <si>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</si>
  <si>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</si>
  <si>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</si>
  <si>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</si>
  <si>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</si>
  <si>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</si>
  <si>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</si>
  <si>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</si>
  <si>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</si>
  <si>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</si>
  <si>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</si>
  <si>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</si>
  <si>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</si>
  <si>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</si>
  <si>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</si>
  <si>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</si>
  <si>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</si>
  <si>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</si>
  <si>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</si>
  <si>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</si>
  <si>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</si>
  <si>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</si>
  <si>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</si>
  <si>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</si>
  <si>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</si>
  <si>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</si>
  <si>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</si>
  <si>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</si>
  <si>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</si>
  <si>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</si>
  <si>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</si>
  <si>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</si>
  <si>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</si>
  <si>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</si>
  <si>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</si>
  <si>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</si>
  <si>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</si>
  <si>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</si>
  <si>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</si>
  <si>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</si>
  <si>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</si>
  <si>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</si>
  <si>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</si>
  <si>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</si>
  <si>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</si>
  <si>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</si>
  <si>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</si>
  <si>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</si>
  <si>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</si>
  <si>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</si>
  <si>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</si>
  <si>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</si>
  <si>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</si>
  <si>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</si>
  <si>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</si>
  <si>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</si>
  <si>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</si>
  <si>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</si>
  <si>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</si>
  <si>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</si>
  <si>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</si>
  <si>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</si>
  <si>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</si>
  <si>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</si>
  <si>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</si>
  <si>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</si>
  <si>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</si>
  <si>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</si>
  <si>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</si>
  <si>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</si>
  <si>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</si>
  <si>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</si>
  <si>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</si>
  <si>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</si>
  <si>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</si>
  <si>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</si>
  <si>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</si>
  <si>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</si>
  <si>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</si>
  <si>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</si>
  <si>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</si>
  <si>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</si>
  <si>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</si>
  <si>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</si>
  <si>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</si>
  <si>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</si>
  <si>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</si>
  <si>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</si>
  <si>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</si>
  <si>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</si>
  <si>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</si>
  <si>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</si>
  <si>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</si>
  <si>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</si>
  <si>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</si>
  <si>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</si>
  <si>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</si>
  <si>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</si>
  <si>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</si>
  <si>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</si>
  <si>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</si>
  <si>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</si>
  <si>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</si>
  <si>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</si>
  <si>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</si>
  <si>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</si>
  <si>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</si>
  <si>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</si>
  <si>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</si>
  <si>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</si>
  <si>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</si>
  <si>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</si>
  <si>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</si>
  <si>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</si>
  <si>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</si>
  <si>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</si>
  <si>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</si>
  <si>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</si>
  <si>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</si>
  <si>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</si>
  <si>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</si>
  <si>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</si>
  <si>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</si>
  <si>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</si>
  <si>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</si>
  <si>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</si>
  <si>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</si>
  <si>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</si>
  <si>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</si>
  <si>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</si>
  <si>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</si>
  <si>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</si>
  <si>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</si>
  <si>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</si>
  <si>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</si>
  <si>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</si>
  <si>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</si>
  <si>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</si>
  <si>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</si>
  <si>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</si>
  <si>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</si>
  <si>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</si>
  <si>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</si>
  <si>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</si>
  <si>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</si>
  <si>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</si>
  <si>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</si>
  <si>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</si>
  <si>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</si>
  <si>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</si>
  <si>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</si>
  <si>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</si>
  <si>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</si>
  <si>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</si>
  <si>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</si>
  <si>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</si>
  <si>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</si>
  <si>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</si>
  <si>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</si>
  <si>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</si>
  <si>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</si>
  <si>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</si>
  <si>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</si>
  <si>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</si>
  <si>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</si>
  <si>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</si>
  <si>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</si>
  <si>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</si>
  <si>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</si>
  <si>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</si>
  <si>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</si>
  <si>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</si>
  <si>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</si>
  <si>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</si>
  <si>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</si>
  <si>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</si>
  <si>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</si>
  <si>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</si>
  <si>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</si>
  <si>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</si>
  <si>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</si>
  <si>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</si>
  <si>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</si>
  <si>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</si>
  <si>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</si>
  <si>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</si>
  <si>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</si>
  <si>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</si>
  <si>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</si>
  <si>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</si>
  <si>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</si>
  <si>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</si>
  <si>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</si>
  <si>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</si>
  <si>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</si>
  <si>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</si>
  <si>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</si>
  <si>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</si>
  <si>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</si>
  <si>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</si>
  <si>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</si>
  <si>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</si>
  <si>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</si>
  <si>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</si>
  <si>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</si>
  <si>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</si>
  <si>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</si>
  <si>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</si>
  <si>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</si>
  <si>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</si>
  <si>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</si>
  <si>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</si>
  <si>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</si>
  <si>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</si>
  <si>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</si>
  <si>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</si>
  <si>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</si>
  <si>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</si>
  <si>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</si>
  <si>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</si>
  <si>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</si>
  <si>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</si>
  <si>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</si>
  <si>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</si>
  <si>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</si>
  <si>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</si>
  <si>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</si>
  <si>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</si>
  <si>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</si>
  <si>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</si>
  <si>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</si>
  <si>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</si>
  <si>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</si>
  <si>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</si>
  <si>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</si>
  <si>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</si>
  <si>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</si>
  <si>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</si>
  <si>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</si>
  <si>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</si>
  <si>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</si>
  <si>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</si>
  <si>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</si>
  <si>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</si>
  <si>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</si>
  <si>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</si>
  <si>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</si>
  <si>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</si>
  <si>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</si>
  <si>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</si>
  <si>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</si>
  <si>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</si>
  <si>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</si>
  <si>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</si>
  <si>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</si>
  <si>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</si>
  <si>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</si>
  <si>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</si>
  <si>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</si>
  <si>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</si>
  <si>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</si>
  <si>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</si>
  <si>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</si>
  <si>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</si>
  <si>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</si>
  <si>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</si>
  <si>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</si>
  <si>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</si>
  <si>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</si>
  <si>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</si>
  <si>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</si>
  <si>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</si>
  <si>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</si>
  <si>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</si>
  <si>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</si>
  <si>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</si>
  <si>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</si>
  <si>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</si>
  <si>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</si>
  <si>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</si>
  <si>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</si>
  <si>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</si>
  <si>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</si>
  <si>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</si>
  <si>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</si>
  <si>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</si>
  <si>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</si>
  <si>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</si>
  <si>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</si>
  <si>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</si>
  <si>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</si>
  <si>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</si>
  <si>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</si>
  <si>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</si>
  <si>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</si>
  <si>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</si>
  <si>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</si>
  <si>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</si>
  <si>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</si>
  <si>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</si>
  <si>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</si>
  <si>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</si>
  <si>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</si>
  <si>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</si>
  <si>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</si>
  <si>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</si>
  <si>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</si>
  <si>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</si>
  <si>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</si>
  <si>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</si>
  <si>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</si>
  <si>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</si>
  <si>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</si>
  <si>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</si>
  <si>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</si>
  <si>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</si>
  <si>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</si>
  <si>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</si>
  <si>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</si>
  <si>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</si>
  <si>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</si>
  <si>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</si>
  <si>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</si>
  <si>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</si>
  <si>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</si>
  <si>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</si>
  <si>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</si>
  <si>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</si>
  <si>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</si>
  <si>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</si>
  <si>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</si>
  <si>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</si>
  <si>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</si>
  <si>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</si>
  <si>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</si>
  <si>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</si>
  <si>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</si>
  <si>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</si>
  <si>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</si>
  <si>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</si>
  <si>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</si>
  <si>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</si>
  <si>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</si>
  <si>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</si>
  <si>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</si>
  <si>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</si>
  <si>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</si>
  <si>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</si>
  <si>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</si>
  <si>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</si>
  <si>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</si>
  <si>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</si>
  <si>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</si>
  <si>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</si>
  <si>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</si>
  <si>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</si>
  <si>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</si>
  <si>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</si>
  <si>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</si>
  <si>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</si>
  <si>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</si>
  <si>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</si>
  <si>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</si>
  <si>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</si>
  <si>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</si>
  <si>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</si>
  <si>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</si>
  <si>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</si>
  <si>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</si>
  <si>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</si>
  <si>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</si>
  <si>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</si>
  <si>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</si>
  <si>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</si>
  <si>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</si>
  <si>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</si>
  <si>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</si>
  <si>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</si>
  <si>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</si>
  <si>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</si>
  <si>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</si>
  <si>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</si>
  <si>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</si>
  <si>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</si>
  <si>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</si>
  <si>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</si>
  <si>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</si>
  <si>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</si>
  <si>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</si>
  <si>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</si>
  <si>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</si>
  <si>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</si>
  <si>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</si>
  <si>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</si>
  <si>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</si>
  <si>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</si>
  <si>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</si>
  <si>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</si>
  <si>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</si>
  <si>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</si>
  <si>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</si>
  <si>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</si>
  <si>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</si>
  <si>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</si>
  <si>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</si>
  <si>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</si>
  <si>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</si>
  <si>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</si>
  <si>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</si>
  <si>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</si>
  <si>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</si>
  <si>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</si>
  <si>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</si>
  <si>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</si>
  <si>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</si>
  <si>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</si>
  <si>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</si>
  <si>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</si>
  <si>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</si>
  <si>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</si>
  <si>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</si>
  <si>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</si>
  <si>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</si>
  <si>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</si>
  <si>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</si>
  <si>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</si>
  <si>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</si>
  <si>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</si>
  <si>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</si>
  <si>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</si>
  <si>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</si>
  <si>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</si>
  <si>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</si>
  <si>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</si>
  <si>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</si>
  <si>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</si>
  <si>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</si>
  <si>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</si>
  <si>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</si>
  <si>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</si>
  <si>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</si>
  <si>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</si>
  <si>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</si>
  <si>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</si>
  <si>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</si>
  <si>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</si>
  <si>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</si>
  <si>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</si>
  <si>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</si>
  <si>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</si>
  <si>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</si>
  <si>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</si>
  <si>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</si>
  <si>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</si>
  <si>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</si>
  <si>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</si>
  <si>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</si>
  <si>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</si>
  <si>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</si>
  <si>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</si>
  <si>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</si>
  <si>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</si>
  <si>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</si>
  <si>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</si>
  <si>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</si>
  <si>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</si>
  <si>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</si>
  <si>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</si>
  <si>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</si>
  <si>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</si>
  <si>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</si>
  <si>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</si>
  <si>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</si>
  <si>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</si>
  <si>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</si>
  <si>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</si>
  <si>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</si>
  <si>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</si>
  <si>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</si>
  <si>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</si>
  <si>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</si>
  <si>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</si>
  <si>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</si>
  <si>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</si>
  <si>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</si>
  <si>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</si>
  <si>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</si>
  <si>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</si>
  <si>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</si>
  <si>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</si>
  <si>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</si>
  <si>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</si>
  <si>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</si>
  <si>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</si>
  <si>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</si>
  <si>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</si>
  <si>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</si>
  <si>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</si>
  <si>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</si>
  <si>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</si>
  <si>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</si>
  <si>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</si>
  <si>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</si>
  <si>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</si>
  <si>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</si>
  <si>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</si>
  <si>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</si>
  <si>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</si>
  <si>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</si>
  <si>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</si>
  <si>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</si>
  <si>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</si>
  <si>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</si>
  <si>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</si>
  <si>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</si>
  <si>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</si>
  <si>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</si>
  <si>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</si>
  <si>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</si>
  <si>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</si>
  <si>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</si>
  <si>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</si>
  <si>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</si>
  <si>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</si>
  <si>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</si>
  <si>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</si>
  <si>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</si>
  <si>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</si>
  <si>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</si>
  <si>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</si>
  <si>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</si>
  <si>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</si>
  <si>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</si>
  <si>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</si>
  <si>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</si>
  <si>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</si>
  <si>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</si>
  <si>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</si>
  <si>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</si>
  <si>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</si>
  <si>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</si>
  <si>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</si>
  <si>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</si>
  <si>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</si>
  <si>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</si>
  <si>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</si>
  <si>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</si>
  <si>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</si>
  <si>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</si>
  <si>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</si>
  <si>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</si>
  <si>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</si>
  <si>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</si>
  <si>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</si>
  <si>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</si>
  <si>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</si>
  <si>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</si>
  <si>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</si>
  <si>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</si>
  <si>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</si>
  <si>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</si>
  <si>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</si>
  <si>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</si>
  <si>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</si>
  <si>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</si>
  <si>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</si>
  <si>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</si>
  <si>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</si>
  <si>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</si>
  <si>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</si>
  <si>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</si>
  <si>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</si>
  <si>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</si>
  <si>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</si>
  <si>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</si>
  <si>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</si>
  <si>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</si>
  <si>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</si>
  <si>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</si>
  <si>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</si>
  <si>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</si>
  <si>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</si>
  <si>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</si>
  <si>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</si>
  <si>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</si>
  <si>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</si>
  <si>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</si>
  <si>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</si>
  <si>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</si>
  <si>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</si>
  <si>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</si>
  <si>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</si>
  <si>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</si>
  <si>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</si>
  <si>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</si>
  <si>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</si>
  <si>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</si>
  <si>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</si>
  <si>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</si>
  <si>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</si>
  <si>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</si>
  <si>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</si>
  <si>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</si>
  <si>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</si>
  <si>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</si>
  <si>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</si>
  <si>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</si>
  <si>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</si>
  <si>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</si>
  <si>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</si>
  <si>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</si>
  <si>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</si>
  <si>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</si>
  <si>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</si>
  <si>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</si>
  <si>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</si>
  <si>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</si>
  <si>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</si>
  <si>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</si>
  <si>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</si>
  <si>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</si>
  <si>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</si>
  <si>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</si>
  <si>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</si>
  <si>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</si>
  <si>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</si>
  <si>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</si>
  <si>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</si>
  <si>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</si>
  <si>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</si>
  <si>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</si>
  <si>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</si>
  <si>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</si>
  <si>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</si>
  <si>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</si>
  <si>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</si>
  <si>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</si>
  <si>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</si>
  <si>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</si>
  <si>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</si>
  <si>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</si>
  <si>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</si>
  <si>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</si>
  <si>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</si>
  <si>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</si>
  <si>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</si>
  <si>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</si>
  <si>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</si>
  <si>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</si>
  <si>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</si>
  <si>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</si>
  <si>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</si>
  <si>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</si>
  <si>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</si>
  <si>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</si>
  <si>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</si>
  <si>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</si>
  <si>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</si>
  <si>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</si>
  <si>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</si>
  <si>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</si>
  <si>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</si>
  <si>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</si>
  <si>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</si>
  <si>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</si>
  <si>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</si>
  <si>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</si>
  <si>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</si>
  <si>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</si>
  <si>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</si>
  <si>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</si>
  <si>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</si>
  <si>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</si>
  <si>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</si>
  <si>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</si>
  <si>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</si>
  <si>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</si>
  <si>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</si>
  <si>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</si>
  <si>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</si>
  <si>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</si>
  <si>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</si>
  <si>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</si>
  <si>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</si>
  <si>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</si>
  <si>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</si>
  <si>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</si>
  <si>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</si>
  <si>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</si>
  <si>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</si>
  <si>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</si>
  <si>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</si>
  <si>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</si>
  <si>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</si>
  <si>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</si>
  <si>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</si>
  <si>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</si>
  <si>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</si>
  <si>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</si>
  <si>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</si>
  <si>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</si>
  <si>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</si>
  <si>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</si>
  <si>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</si>
  <si>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</si>
  <si>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</si>
  <si>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</si>
  <si>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</si>
  <si>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</si>
  <si>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</si>
  <si>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</si>
  <si>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</si>
  <si>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</si>
  <si>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</si>
  <si>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</si>
  <si>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</si>
  <si>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</si>
  <si>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</si>
  <si>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</si>
  <si>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</si>
  <si>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</si>
  <si>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</si>
  <si>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</si>
  <si>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</si>
  <si>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</si>
  <si>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</si>
  <si>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</si>
  <si>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</si>
  <si>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</si>
  <si>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</si>
  <si>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</si>
  <si>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</si>
  <si>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</si>
  <si>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</si>
  <si>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</si>
  <si>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</si>
  <si>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</si>
  <si>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</si>
  <si>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</si>
  <si>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</si>
  <si>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</si>
  <si>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</si>
  <si>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</si>
  <si>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</si>
  <si>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</si>
  <si>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</si>
  <si>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</si>
  <si>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</si>
  <si>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</si>
  <si>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</si>
  <si>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</si>
  <si>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</si>
  <si>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</si>
  <si>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</si>
  <si>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</si>
  <si>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</si>
  <si>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</si>
  <si>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</si>
  <si>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</si>
  <si>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</si>
  <si>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</si>
  <si>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</si>
  <si>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</si>
  <si>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</si>
  <si>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</si>
  <si>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</si>
  <si>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</si>
  <si>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</si>
  <si>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</si>
  <si>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</si>
  <si>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</si>
  <si>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</si>
  <si>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</si>
  <si>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</si>
  <si>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</si>
  <si>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</si>
  <si>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</si>
  <si>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</si>
  <si>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</si>
  <si>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</si>
  <si>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</si>
  <si>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</si>
  <si>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</si>
  <si>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</si>
  <si>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</si>
  <si>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</si>
  <si>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</si>
  <si>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</si>
  <si>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</si>
  <si>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</si>
  <si>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</si>
  <si>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</si>
  <si>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</si>
  <si>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</si>
  <si>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</si>
  <si>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</si>
  <si>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</si>
  <si>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</si>
  <si>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</si>
  <si>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</si>
  <si>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</si>
  <si>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</si>
  <si>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</si>
  <si>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</si>
  <si>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</si>
  <si>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</si>
  <si>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</si>
  <si>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</si>
  <si>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</si>
  <si>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</si>
  <si>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</si>
  <si>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</si>
  <si>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</si>
  <si>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</si>
  <si>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</si>
  <si>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</si>
  <si>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</si>
  <si>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</si>
  <si>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</si>
  <si>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</si>
  <si>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</si>
  <si>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</si>
  <si>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</si>
  <si>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</si>
  <si>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</si>
  <si>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</si>
  <si>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</si>
  <si>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</si>
  <si>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</si>
  <si>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</si>
  <si>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</si>
  <si>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</si>
  <si>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</si>
  <si>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</si>
  <si>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</si>
  <si>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</si>
  <si>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</si>
  <si>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</si>
  <si>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</si>
  <si>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</si>
  <si>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</si>
  <si>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</si>
  <si>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</si>
  <si>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</si>
  <si>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</si>
  <si>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</si>
  <si>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</si>
  <si>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</si>
  <si>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</si>
  <si>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</si>
  <si>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</si>
  <si>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</si>
  <si>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</si>
  <si>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</si>
  <si>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</si>
  <si>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</si>
  <si>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</si>
  <si>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</si>
  <si>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</si>
  <si>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</si>
  <si>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</si>
  <si>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</si>
  <si>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</si>
  <si>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</si>
  <si>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</si>
  <si>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</si>
  <si>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</si>
  <si>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</si>
  <si>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</si>
  <si>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</si>
  <si>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</si>
  <si>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</si>
  <si>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</si>
  <si>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</si>
  <si>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</si>
  <si>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</si>
  <si>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</si>
  <si>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</si>
  <si>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</si>
  <si>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</si>
  <si>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</si>
  <si>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</si>
  <si>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</si>
  <si>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</si>
  <si>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</si>
  <si>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</si>
  <si>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</si>
  <si>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</si>
  <si>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</si>
  <si>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</si>
  <si>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</si>
  <si>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</si>
  <si>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</si>
  <si>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</si>
  <si>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</si>
  <si>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</si>
  <si>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</si>
  <si>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</si>
  <si>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</si>
  <si>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</si>
  <si>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</si>
  <si>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</si>
  <si>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</si>
  <si>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</si>
  <si>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</si>
  <si>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</si>
  <si>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</si>
  <si>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</si>
  <si>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</si>
  <si>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</si>
  <si>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</si>
  <si>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</si>
  <si>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</si>
  <si>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</si>
  <si>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</si>
  <si>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</si>
  <si>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</si>
  <si>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</si>
  <si>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</si>
  <si>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</si>
  <si>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</si>
  <si>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</si>
  <si>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</si>
  <si>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</si>
  <si>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</si>
  <si>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</si>
  <si>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</si>
  <si>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</si>
  <si>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</si>
  <si>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</si>
  <si>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</si>
  <si>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</si>
  <si>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</si>
  <si>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</si>
  <si>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</si>
  <si>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</si>
  <si>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</si>
  <si>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</si>
  <si>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</si>
  <si>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</si>
  <si>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</si>
  <si>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</si>
  <si>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</si>
  <si>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</si>
  <si>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</si>
  <si>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</si>
  <si>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</si>
  <si>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</si>
  <si>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</si>
  <si>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</si>
  <si>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</si>
  <si>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</si>
  <si>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</si>
  <si>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</si>
  <si>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</si>
  <si>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</si>
  <si>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</si>
  <si>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</si>
  <si>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</si>
  <si>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</si>
  <si>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</si>
  <si>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</si>
  <si>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</si>
  <si>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</si>
  <si>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</si>
  <si>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</si>
  <si>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</si>
  <si>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</si>
  <si>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</si>
  <si>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</si>
  <si>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</si>
  <si>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</si>
  <si>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</si>
  <si>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</si>
  <si>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</si>
  <si>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</si>
  <si>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</si>
  <si>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</si>
  <si>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</si>
  <si>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</si>
  <si>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</si>
  <si>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</si>
  <si>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</si>
  <si>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</si>
  <si>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</si>
  <si>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</si>
  <si>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</si>
  <si>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</si>
  <si>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</si>
  <si>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</si>
  <si>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</si>
  <si>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</si>
  <si>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</si>
  <si>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</si>
  <si>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</si>
  <si>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</si>
  <si>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</si>
  <si>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</si>
  <si>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</si>
  <si>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</si>
  <si>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</si>
  <si>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</si>
  <si>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</si>
  <si>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</si>
  <si>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</si>
  <si>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</si>
  <si>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</si>
  <si>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</si>
  <si>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</si>
  <si>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</si>
  <si>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</si>
  <si>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</si>
  <si>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</si>
  <si>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</si>
  <si>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</si>
  <si>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</si>
  <si>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</si>
  <si>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</si>
  <si>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</si>
  <si>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</si>
  <si>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</si>
  <si>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</si>
  <si>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</si>
  <si>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</si>
  <si>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</si>
  <si>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</si>
  <si>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</si>
  <si>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</si>
  <si>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</si>
  <si>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</si>
  <si>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</si>
  <si>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</si>
  <si>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</si>
  <si>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</si>
  <si>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</si>
  <si>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</si>
  <si>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</si>
  <si>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</si>
  <si>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</si>
  <si>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</si>
  <si>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</si>
  <si>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</si>
  <si>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</si>
  <si>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</si>
  <si>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</si>
  <si>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</si>
  <si>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</si>
  <si>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</si>
  <si>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</si>
  <si>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</si>
  <si>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</si>
  <si>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</si>
  <si>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</si>
  <si>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</si>
  <si>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</si>
  <si>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</si>
  <si>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</si>
  <si>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</si>
  <si>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</si>
  <si>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</si>
  <si>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</si>
  <si>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</si>
  <si>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</si>
  <si>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</si>
  <si>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</si>
  <si>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</si>
  <si>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</si>
  <si>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</si>
  <si>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</si>
  <si>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</si>
  <si>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</si>
  <si>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</si>
  <si>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</si>
  <si>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</si>
  <si>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</si>
  <si>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</si>
  <si>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</si>
  <si>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</si>
  <si>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</si>
  <si>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</si>
  <si>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</si>
  <si>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</si>
  <si>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</si>
  <si>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</si>
  <si>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</si>
  <si>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</si>
  <si>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</si>
  <si>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</si>
  <si>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</si>
  <si>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</si>
  <si>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</si>
  <si>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</si>
  <si>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</si>
  <si>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</si>
  <si>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</si>
  <si>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</si>
  <si>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</si>
  <si>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</si>
  <si>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</si>
  <si>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</si>
  <si>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</si>
  <si>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</si>
  <si>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</si>
  <si>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</si>
  <si>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</si>
  <si>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</si>
  <si>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</si>
  <si>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</si>
  <si>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</si>
  <si>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</si>
  <si>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</si>
  <si>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</si>
  <si>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</si>
  <si>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</si>
  <si>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</si>
  <si>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</si>
  <si>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</si>
  <si>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</si>
  <si>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</si>
  <si>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</si>
  <si>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</si>
  <si>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</si>
  <si>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</si>
  <si>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</si>
  <si>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</si>
  <si>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</si>
  <si>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</si>
  <si>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</si>
  <si>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</si>
  <si>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</si>
  <si>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</si>
  <si>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</si>
  <si>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</si>
  <si>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</si>
  <si>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</si>
  <si>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</si>
  <si>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</si>
  <si>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</si>
  <si>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</si>
  <si>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</si>
  <si>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</si>
  <si>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</si>
  <si>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</si>
  <si>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</si>
  <si>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</si>
  <si>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</si>
  <si>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</si>
  <si>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</si>
  <si>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</si>
  <si>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</si>
  <si>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</si>
  <si>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</si>
  <si>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</si>
  <si>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</si>
  <si>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</si>
  <si>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</si>
  <si>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</si>
  <si>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</si>
  <si>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</si>
  <si>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</si>
  <si>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</si>
  <si>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</si>
  <si>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</si>
  <si>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</si>
  <si>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</si>
  <si>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</si>
  <si>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</si>
  <si>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</si>
  <si>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</si>
  <si>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</si>
  <si>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</si>
  <si>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</si>
  <si>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</si>
  <si>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</si>
  <si>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</si>
  <si>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</si>
  <si>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</si>
  <si>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</si>
  <si>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</si>
  <si>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</si>
  <si>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</si>
  <si>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</si>
  <si>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</si>
  <si>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</si>
  <si>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</si>
  <si>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</si>
  <si>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</si>
  <si>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</si>
  <si>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</si>
  <si>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</si>
  <si>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</si>
  <si>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</si>
  <si>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</si>
  <si>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</si>
  <si>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</si>
  <si>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</si>
  <si>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</si>
  <si>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</si>
  <si>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</si>
  <si>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</si>
  <si>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</si>
  <si>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</si>
  <si>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</si>
  <si>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</si>
  <si>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</si>
  <si>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</si>
  <si>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</si>
  <si>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</si>
  <si>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</si>
  <si>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</si>
  <si>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</si>
  <si>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</si>
  <si>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</si>
  <si>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</si>
  <si>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</si>
  <si>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</si>
  <si>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</si>
  <si>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</si>
  <si>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</si>
  <si>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</si>
  <si>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</si>
  <si>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</si>
  <si>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</si>
  <si>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</si>
  <si>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</si>
  <si>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</si>
  <si>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</si>
  <si>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</si>
  <si>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</si>
  <si>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</si>
  <si>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</si>
  <si>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</si>
  <si>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</si>
  <si>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</si>
  <si>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</si>
  <si>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</si>
  <si>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</si>
  <si>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</si>
  <si>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</si>
  <si>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</si>
  <si>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</si>
  <si>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</si>
  <si>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</si>
  <si>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</si>
  <si>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</si>
  <si>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</si>
  <si>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</si>
  <si>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</si>
  <si>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</si>
  <si>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</si>
  <si>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</si>
  <si>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</si>
  <si>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</si>
  <si>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</si>
  <si>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</si>
  <si>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</si>
  <si>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</si>
  <si>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</si>
  <si>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</si>
  <si>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</si>
  <si>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</si>
  <si>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</si>
  <si>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</si>
  <si>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</si>
  <si>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</si>
  <si>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</si>
  <si>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</si>
  <si>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</si>
  <si>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</si>
  <si>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</si>
  <si>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</si>
  <si>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</si>
  <si>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</si>
  <si>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</si>
  <si>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</si>
  <si>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</si>
  <si>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</si>
  <si>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</si>
  <si>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</si>
  <si>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</si>
  <si>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</si>
  <si>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</si>
  <si>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</si>
  <si>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</si>
  <si>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</si>
  <si>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</si>
  <si>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</si>
  <si>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</si>
  <si>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</si>
  <si>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</si>
  <si>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</si>
  <si>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</si>
  <si>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</si>
  <si>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</si>
  <si>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</si>
  <si>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</si>
  <si>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</si>
  <si>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</si>
  <si>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</si>
  <si>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</si>
  <si>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</si>
  <si>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</si>
  <si>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</si>
  <si>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</si>
  <si>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</si>
  <si>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</si>
  <si>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</si>
  <si>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</si>
  <si>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</si>
  <si>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</si>
  <si>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</si>
  <si>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</si>
  <si>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</si>
  <si>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</si>
  <si>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</si>
  <si>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</si>
  <si>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</si>
  <si>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</si>
  <si>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</si>
  <si>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</si>
  <si>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</si>
  <si>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</si>
  <si>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</si>
  <si>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</si>
  <si>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</si>
  <si>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</si>
  <si>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</si>
  <si>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</si>
  <si>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</si>
  <si>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</si>
  <si>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</si>
  <si>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</si>
  <si>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</si>
  <si>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</si>
  <si>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</si>
  <si>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</si>
  <si>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</si>
  <si>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</si>
  <si>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</si>
  <si>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</si>
  <si>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</si>
  <si>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</si>
  <si>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</si>
  <si>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</si>
  <si>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</si>
  <si>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</si>
  <si>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</si>
  <si>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</si>
  <si>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</si>
  <si>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</si>
  <si>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</si>
  <si>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</si>
  <si>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</si>
  <si>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</si>
  <si>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</si>
  <si>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</si>
  <si>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</si>
  <si>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</si>
  <si>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</si>
  <si>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</si>
  <si>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</si>
  <si>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</si>
  <si>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</si>
  <si>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</si>
  <si>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</si>
  <si>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</si>
  <si>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</si>
  <si>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</si>
  <si>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</si>
  <si>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</si>
  <si>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</si>
  <si>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</si>
  <si>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</si>
  <si>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</si>
  <si>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</si>
  <si>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</si>
  <si>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</si>
  <si>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</si>
  <si>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</si>
  <si>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</si>
  <si>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</si>
  <si>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</si>
  <si>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</si>
  <si>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</si>
  <si>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</si>
  <si>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</si>
  <si>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</si>
  <si>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</si>
  <si>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</si>
  <si>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</si>
  <si>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</si>
  <si>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</si>
  <si>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</si>
  <si>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</si>
  <si>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</si>
  <si>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</si>
  <si>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</si>
  <si>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</si>
  <si>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</si>
  <si>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</si>
  <si>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</si>
  <si>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</si>
  <si>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</si>
  <si>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</si>
  <si>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</si>
  <si>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</si>
  <si>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</si>
  <si>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</si>
  <si>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</si>
  <si>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</si>
  <si>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</si>
  <si>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</si>
  <si>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</si>
  <si>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</si>
  <si>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</si>
  <si>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</si>
  <si>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</si>
  <si>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</si>
  <si>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</si>
  <si>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</si>
  <si>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</si>
  <si>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</si>
  <si>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</si>
  <si>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</si>
  <si>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</si>
  <si>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</si>
  <si>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</si>
  <si>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</si>
  <si>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</si>
  <si>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</si>
  <si>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</si>
  <si>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</si>
  <si>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</si>
  <si>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</si>
  <si>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</si>
  <si>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</si>
  <si>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</si>
  <si>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</si>
  <si>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</si>
  <si>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</si>
  <si>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</si>
  <si>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</si>
  <si>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</si>
  <si>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</si>
  <si>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</si>
  <si>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</si>
  <si>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</si>
  <si>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</si>
  <si>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</si>
  <si>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</si>
  <si>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</si>
  <si>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</si>
  <si>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</si>
  <si>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</si>
  <si>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</si>
  <si>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</si>
  <si>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</si>
  <si>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</si>
  <si>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</si>
  <si>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</si>
  <si>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</si>
  <si>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</si>
  <si>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</si>
  <si>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</si>
  <si>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</si>
  <si>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</si>
  <si>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</si>
  <si>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</si>
  <si>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</si>
  <si>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</si>
  <si>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</si>
  <si>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</si>
  <si>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</si>
  <si>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</si>
  <si>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</si>
  <si>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</si>
  <si>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</si>
  <si>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</si>
  <si>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</si>
  <si>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</si>
  <si>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</si>
  <si>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</si>
  <si>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</si>
  <si>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</si>
  <si>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</si>
  <si>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</si>
  <si>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</si>
  <si>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</si>
  <si>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</si>
  <si>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</si>
  <si>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</si>
  <si>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</si>
  <si>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</si>
  <si>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</si>
  <si>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</si>
  <si>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</si>
  <si>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</si>
  <si>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</si>
  <si>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</si>
  <si>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</si>
  <si>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</si>
  <si>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</si>
  <si>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</si>
  <si>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</si>
  <si>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</si>
  <si>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</si>
  <si>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</si>
  <si>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</si>
  <si>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</si>
  <si>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</si>
  <si>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</si>
  <si>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</si>
  <si>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</si>
  <si>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</si>
  <si>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</si>
  <si>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</si>
  <si>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</si>
  <si>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</si>
  <si>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</si>
  <si>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</si>
  <si>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</si>
  <si>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</si>
  <si>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</si>
  <si>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</si>
  <si>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</si>
  <si>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</si>
  <si>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</si>
  <si>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</si>
  <si>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</si>
  <si>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</si>
  <si>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</si>
  <si>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</si>
  <si>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</si>
  <si>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</si>
  <si>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</si>
  <si>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</si>
  <si>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</si>
  <si>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</si>
  <si>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</si>
  <si>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</si>
  <si>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</si>
  <si>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</si>
  <si>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</si>
  <si>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</si>
  <si>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</si>
  <si>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</si>
  <si>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</si>
  <si>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</si>
  <si>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</si>
  <si>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</si>
  <si>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</si>
  <si>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</si>
  <si>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</si>
  <si>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</si>
  <si>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</si>
  <si>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</si>
  <si>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</si>
  <si>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</si>
  <si>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</si>
  <si>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</si>
  <si>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</si>
  <si>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</si>
  <si>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</si>
  <si>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</si>
  <si>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</si>
  <si>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</si>
  <si>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</si>
  <si>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</si>
  <si>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</si>
  <si>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</si>
  <si>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</si>
  <si>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</si>
  <si>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</si>
  <si>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</si>
  <si>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</si>
  <si>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</si>
  <si>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</si>
  <si>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</si>
  <si>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</si>
  <si>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</si>
  <si>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</si>
  <si>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</si>
  <si>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</si>
  <si>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</si>
  <si>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</si>
  <si>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</si>
  <si>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</si>
  <si>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</si>
  <si>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</si>
  <si>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</si>
  <si>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</si>
  <si>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</si>
  <si>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</si>
  <si>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</si>
  <si>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</si>
  <si>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</si>
  <si>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</si>
  <si>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</si>
  <si>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</si>
  <si>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</si>
  <si>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</si>
  <si>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</si>
  <si>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</si>
  <si>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</si>
  <si>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</si>
  <si>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</si>
  <si>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</si>
  <si>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</si>
  <si>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</si>
  <si>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</si>
  <si>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</si>
  <si>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</si>
  <si>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</si>
  <si>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</si>
  <si>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</si>
  <si>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</si>
  <si>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</si>
  <si>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</si>
  <si>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</si>
  <si>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</si>
  <si>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</si>
  <si>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</si>
  <si>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</si>
  <si>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</si>
  <si>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</si>
  <si>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</si>
  <si>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</si>
  <si>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</si>
  <si>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</si>
  <si>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</si>
  <si>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</si>
  <si>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</si>
  <si>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</si>
  <si>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</si>
  <si>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</si>
  <si>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</si>
  <si>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</si>
  <si>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</si>
  <si>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</si>
  <si>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</si>
  <si>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</si>
  <si>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</si>
  <si>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</si>
  <si>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</si>
  <si>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</si>
  <si>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</si>
  <si>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</si>
  <si>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</si>
  <si>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</si>
  <si>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</si>
  <si>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</si>
  <si>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</si>
  <si>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</si>
  <si>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</si>
  <si>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</si>
  <si>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</si>
  <si>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</si>
  <si>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</si>
  <si>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</si>
  <si>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</si>
  <si>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</si>
  <si>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</si>
  <si>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</si>
  <si>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</si>
  <si>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</si>
  <si>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</si>
  <si>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</si>
  <si>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</si>
  <si>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</si>
  <si>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</si>
  <si>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</si>
  <si>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</si>
  <si>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</si>
  <si>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</si>
  <si>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</si>
  <si>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</si>
  <si>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</si>
  <si>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</si>
  <si>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</si>
  <si>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</si>
  <si>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</si>
  <si>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</si>
  <si>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</si>
  <si>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</si>
  <si>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</si>
  <si>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</si>
  <si>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</si>
  <si>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</si>
  <si>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</si>
  <si>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</si>
  <si>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</si>
  <si>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</si>
  <si>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</si>
  <si>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</si>
  <si>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</si>
  <si>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</si>
  <si>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</si>
  <si>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</si>
  <si>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</si>
  <si>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</si>
  <si>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</si>
  <si>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</si>
  <si>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</si>
  <si>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</si>
  <si>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</si>
  <si>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</si>
  <si>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</si>
  <si>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</si>
  <si>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</si>
  <si>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</si>
  <si>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</si>
  <si>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</si>
  <si>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</si>
  <si>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</si>
  <si>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</si>
  <si>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</si>
  <si>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</si>
  <si>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</si>
  <si>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</si>
  <si>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</si>
  <si>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</si>
  <si>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</si>
  <si>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</si>
  <si>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</si>
  <si>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</si>
  <si>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</si>
  <si>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</si>
  <si>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</si>
  <si>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</si>
  <si>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</si>
  <si>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</si>
  <si>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</si>
  <si>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</si>
  <si>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</si>
  <si>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</si>
  <si>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</si>
  <si>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</si>
  <si>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</si>
  <si>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</si>
  <si>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</si>
  <si>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</si>
  <si>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</si>
  <si>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</si>
  <si>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</si>
  <si>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</si>
  <si>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</si>
  <si>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</si>
  <si>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</si>
  <si>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</si>
  <si>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</si>
  <si>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</si>
  <si>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</si>
  <si>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</si>
  <si>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</si>
  <si>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</si>
  <si>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</si>
  <si>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</si>
  <si>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</si>
  <si>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</si>
  <si>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</si>
  <si>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</si>
  <si>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</si>
  <si>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</si>
  <si>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</si>
  <si>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</si>
  <si>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</si>
  <si>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</si>
  <si>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</si>
  <si>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</si>
  <si>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</si>
  <si>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</si>
  <si>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</si>
  <si>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</si>
  <si>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</si>
  <si>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</si>
  <si>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</si>
  <si>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</si>
  <si>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</si>
  <si>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</si>
  <si>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</si>
  <si>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</si>
  <si>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</si>
  <si>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</si>
  <si>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</si>
  <si>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</si>
  <si>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</si>
  <si>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</si>
  <si>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</si>
  <si>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</si>
  <si>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</si>
  <si>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</si>
  <si>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</si>
  <si>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</si>
  <si>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</si>
  <si>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</si>
  <si>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</si>
  <si>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</si>
  <si>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</si>
  <si>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</si>
  <si>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</si>
  <si>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</si>
  <si>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</si>
  <si>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</si>
  <si>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</si>
  <si>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</si>
  <si>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</si>
  <si>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</si>
  <si>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</si>
  <si>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</si>
  <si>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</si>
  <si>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</si>
  <si>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</si>
  <si>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</si>
  <si>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</si>
  <si>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</si>
  <si>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</si>
  <si>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</si>
  <si>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</si>
  <si>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</si>
  <si>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</si>
  <si>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</si>
  <si>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</si>
  <si>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</si>
  <si>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</si>
  <si>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</si>
  <si>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</si>
  <si>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</si>
  <si>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</si>
  <si>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</si>
  <si>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</si>
  <si>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</si>
  <si>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</si>
  <si>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</si>
  <si>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</si>
  <si>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</si>
  <si>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</si>
  <si>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</si>
  <si>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</si>
  <si>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</si>
  <si>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</si>
  <si>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</si>
  <si>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</si>
  <si>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</si>
  <si>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</si>
  <si>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</si>
  <si>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</si>
  <si>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</si>
  <si>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</si>
  <si>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</si>
  <si>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</si>
  <si>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</si>
  <si>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</si>
  <si>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</si>
  <si>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</si>
  <si>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</si>
  <si>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</si>
  <si>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</si>
  <si>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</si>
  <si>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</si>
  <si>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</si>
  <si>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</si>
  <si>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</si>
  <si>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</si>
  <si>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</si>
  <si>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</si>
  <si>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</si>
  <si>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</si>
  <si>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</si>
  <si>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</si>
  <si>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</si>
  <si>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</si>
  <si>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</si>
  <si>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</si>
  <si>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</si>
  <si>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</si>
  <si>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</si>
  <si>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</si>
  <si>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</si>
  <si>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</si>
  <si>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</si>
  <si>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</si>
  <si>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</si>
  <si>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</si>
  <si>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</si>
  <si>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</si>
  <si>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</si>
  <si>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</si>
  <si>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</si>
  <si>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</si>
  <si>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</si>
  <si>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</si>
  <si>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</si>
  <si>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</si>
  <si>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</si>
  <si>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</si>
  <si>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</si>
  <si>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</si>
  <si>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</si>
  <si>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</si>
  <si>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</si>
  <si>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</si>
  <si>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</si>
  <si>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</si>
  <si>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</si>
  <si>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</si>
  <si>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</si>
  <si>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</si>
  <si>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</si>
  <si>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</si>
  <si>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</si>
  <si>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</si>
  <si>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</si>
  <si>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</si>
  <si>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</si>
  <si>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</si>
  <si>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</si>
  <si>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</si>
  <si>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</si>
  <si>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</si>
  <si>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</si>
  <si>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</si>
  <si>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</si>
  <si>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</si>
  <si>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</si>
  <si>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</si>
  <si>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</si>
  <si>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</si>
  <si>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</si>
  <si>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</si>
  <si>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</si>
  <si>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</si>
  <si>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</si>
  <si>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</si>
  <si>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</si>
  <si>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</si>
  <si>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</si>
  <si>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</si>
  <si>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</si>
  <si>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</si>
  <si>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</si>
  <si>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</si>
  <si>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</si>
  <si>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</si>
  <si>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</si>
  <si>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</si>
  <si>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</si>
  <si>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</si>
  <si>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</si>
  <si>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</si>
  <si>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</si>
  <si>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</si>
  <si>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</si>
  <si>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</si>
  <si>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</si>
  <si>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</si>
  <si>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</si>
  <si>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</si>
  <si>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</si>
  <si>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</si>
  <si>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</si>
  <si>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</si>
  <si>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</si>
  <si>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</si>
  <si>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</si>
  <si>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</si>
  <si>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</si>
  <si>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</si>
  <si>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</si>
  <si>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</si>
  <si>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</si>
  <si>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</si>
  <si>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</si>
  <si>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</si>
  <si>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</si>
  <si>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</si>
  <si>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</si>
  <si>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</si>
  <si>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</si>
  <si>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</si>
  <si>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</si>
  <si>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</si>
  <si>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</si>
  <si>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</si>
  <si>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</si>
  <si>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</si>
  <si>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</si>
  <si>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</si>
  <si>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</si>
  <si>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</si>
  <si>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</si>
  <si>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</si>
  <si>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</si>
  <si>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</si>
  <si>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</si>
  <si>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</si>
  <si>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</si>
  <si>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</si>
  <si>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</si>
  <si>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</si>
  <si>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</si>
  <si>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</si>
  <si>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</si>
  <si>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</si>
  <si>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</si>
  <si>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</si>
  <si>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</si>
  <si>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</si>
  <si>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</si>
  <si>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</si>
  <si>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</si>
  <si>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</si>
  <si>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</si>
  <si>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</si>
  <si>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</si>
  <si>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</si>
  <si>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</si>
  <si>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</si>
  <si>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</si>
  <si>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</si>
  <si>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</si>
  <si>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</si>
  <si>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</si>
  <si>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</si>
  <si>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</si>
  <si>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</si>
  <si>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</si>
  <si>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</si>
  <si>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</si>
  <si>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</si>
  <si>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</si>
  <si>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</si>
  <si>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</si>
  <si>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</si>
  <si>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</si>
  <si>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</si>
  <si>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</si>
  <si>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</si>
  <si>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</si>
  <si>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</si>
  <si>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</si>
  <si>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</si>
  <si>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</si>
  <si>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</si>
  <si>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</si>
  <si>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</si>
  <si>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</si>
  <si>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</si>
  <si>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</si>
  <si>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</si>
  <si>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</si>
  <si>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</si>
  <si>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</si>
  <si>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</si>
  <si>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</si>
  <si>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</si>
  <si>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</si>
  <si>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</si>
  <si>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</si>
  <si>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</si>
  <si>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</si>
  <si>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</si>
  <si>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</si>
  <si>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</si>
  <si>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</si>
  <si>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</si>
  <si>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</si>
  <si>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</si>
  <si>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</si>
  <si>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</si>
  <si>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</si>
  <si>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</si>
  <si>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</si>
  <si>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</si>
  <si>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</si>
  <si>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</si>
  <si>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</si>
  <si>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</si>
  <si>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</si>
  <si>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</si>
  <si>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</si>
  <si>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</si>
  <si>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</si>
  <si>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</si>
  <si>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</si>
  <si>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</si>
  <si>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</si>
  <si>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</si>
  <si>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</si>
  <si>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</si>
  <si>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</si>
  <si>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</si>
  <si>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</si>
  <si>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</si>
  <si>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</si>
  <si>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</si>
  <si>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</si>
  <si>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</si>
  <si>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</si>
  <si>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</si>
  <si>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</si>
  <si>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</si>
  <si>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</si>
  <si>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</si>
  <si>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</si>
  <si>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</si>
  <si>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</si>
  <si>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</si>
  <si>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</si>
  <si>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</si>
  <si>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</si>
  <si>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</si>
  <si>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</si>
  <si>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</si>
  <si>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</si>
  <si>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</si>
  <si>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</si>
  <si>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</si>
  <si>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</si>
  <si>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</si>
  <si>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</si>
  <si>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</si>
  <si>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</si>
  <si>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</si>
  <si>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</si>
  <si>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</si>
  <si>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</si>
  <si>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</si>
  <si>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</si>
  <si>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</si>
  <si>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</si>
  <si>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</si>
  <si>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</si>
  <si>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</si>
  <si>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</si>
  <si>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</si>
  <si>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</si>
  <si>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</si>
  <si>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</si>
  <si>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</si>
  <si>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</si>
  <si>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</si>
  <si>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</si>
  <si>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</si>
  <si>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</si>
  <si>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</si>
  <si>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</si>
  <si>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</si>
  <si>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</si>
  <si>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</si>
  <si>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</si>
  <si>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</si>
  <si>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</si>
  <si>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</si>
  <si>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</si>
  <si>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</si>
  <si>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</si>
  <si>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</si>
  <si>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</si>
  <si>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</si>
  <si>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</si>
  <si>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</si>
  <si>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</si>
  <si>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</si>
  <si>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</si>
  <si>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</si>
  <si>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</si>
  <si>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</si>
  <si>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</si>
  <si>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</si>
  <si>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</si>
  <si>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</si>
  <si>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</si>
  <si>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</si>
  <si>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</si>
  <si>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</si>
  <si>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</si>
  <si>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</si>
  <si>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</si>
  <si>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</si>
  <si>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</si>
  <si>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</si>
  <si>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</si>
  <si>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</si>
  <si>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</si>
  <si>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</si>
  <si>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</si>
  <si>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</si>
  <si>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</si>
  <si>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</si>
  <si>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</si>
  <si>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</si>
  <si>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</si>
  <si>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</si>
  <si>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</si>
  <si>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</si>
  <si>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</si>
  <si>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</si>
  <si>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</si>
  <si>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</si>
  <si>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</si>
  <si>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</si>
  <si>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</si>
  <si>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</si>
  <si>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</si>
  <si>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</si>
  <si>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</si>
  <si>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</si>
  <si>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</si>
  <si>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</si>
  <si>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</si>
  <si>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</si>
  <si>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</si>
  <si>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</si>
  <si>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</si>
  <si>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</si>
  <si>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</si>
  <si>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</si>
  <si>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</si>
  <si>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</si>
  <si>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</si>
  <si>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</si>
  <si>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</si>
  <si>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</si>
  <si>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</si>
  <si>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</si>
  <si>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</si>
  <si>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</si>
  <si>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</si>
  <si>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</si>
  <si>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</si>
  <si>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</si>
  <si>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</si>
  <si>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</si>
  <si>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</si>
  <si>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</si>
  <si>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</si>
  <si>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</si>
  <si>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</si>
  <si>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</si>
  <si>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</si>
  <si>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</si>
  <si>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</si>
  <si>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</si>
  <si>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</si>
  <si>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</si>
  <si>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</si>
  <si>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</si>
  <si>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</si>
  <si>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</si>
  <si>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</si>
  <si>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</si>
  <si>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</si>
  <si>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</si>
  <si>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</si>
  <si>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</si>
  <si>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</si>
  <si>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</si>
  <si>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</si>
  <si>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</si>
  <si>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</si>
  <si>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</si>
  <si>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</si>
  <si>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</si>
  <si>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</si>
  <si>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</si>
  <si>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</si>
  <si>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</si>
  <si>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</si>
  <si>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</si>
  <si>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</si>
  <si>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</si>
  <si>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</si>
  <si>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</si>
  <si>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</si>
  <si>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</si>
  <si>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</si>
  <si>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</si>
  <si>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</si>
  <si>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</si>
  <si>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</si>
  <si>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</si>
  <si>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</si>
  <si>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</si>
  <si>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</si>
  <si>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</si>
  <si>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</si>
  <si>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</si>
  <si>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</si>
  <si>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</si>
  <si>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</si>
  <si>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</si>
  <si>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</si>
  <si>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</si>
  <si>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</si>
  <si>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</si>
  <si>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</si>
  <si>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</si>
  <si>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</si>
  <si>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</si>
  <si>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</si>
  <si>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</si>
  <si>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</si>
  <si>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</si>
  <si>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</si>
  <si>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</si>
  <si>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</si>
  <si>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</si>
  <si>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</si>
  <si>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</si>
  <si>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</si>
  <si>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</si>
  <si>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</si>
  <si>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</si>
  <si>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</si>
  <si>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</si>
  <si>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</si>
  <si>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</si>
  <si>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</si>
  <si>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</si>
  <si>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</si>
  <si>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</si>
  <si>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</si>
  <si>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</si>
  <si>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</si>
  <si>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</si>
  <si>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</si>
  <si>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</si>
  <si>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</si>
  <si>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</si>
  <si>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</si>
  <si>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</si>
  <si>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</si>
  <si>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</si>
  <si>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</si>
  <si>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</si>
  <si>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</si>
  <si>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</si>
  <si>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</si>
  <si>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</si>
  <si>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</si>
  <si>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</si>
  <si>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</si>
  <si>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</si>
  <si>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</si>
  <si>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</si>
  <si>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</si>
  <si>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</si>
  <si>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</si>
  <si>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</si>
  <si>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</si>
  <si>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</si>
  <si>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</si>
  <si>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</si>
  <si>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</si>
  <si>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</si>
  <si>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</si>
  <si>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</si>
  <si>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</si>
  <si>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</si>
  <si>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</si>
  <si>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</si>
  <si>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</si>
  <si>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</si>
  <si>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</si>
  <si>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</si>
  <si>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</si>
  <si>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</si>
  <si>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</si>
  <si>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</si>
  <si>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</si>
  <si>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</si>
  <si>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</si>
  <si>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</si>
  <si>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</si>
  <si>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</si>
  <si>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</si>
  <si>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</si>
  <si>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</si>
  <si>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</si>
  <si>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</si>
  <si>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</si>
  <si>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</si>
  <si>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</si>
  <si>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</si>
  <si>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</si>
  <si>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</si>
  <si>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</si>
  <si>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</si>
  <si>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</si>
  <si>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</si>
  <si>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</si>
  <si>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</si>
  <si>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</si>
  <si>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</si>
  <si>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</si>
  <si>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</si>
  <si>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</si>
  <si>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</si>
  <si>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</si>
  <si>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</si>
  <si>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</si>
  <si>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</si>
  <si>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</si>
  <si>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</si>
  <si>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</si>
  <si>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</si>
  <si>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</si>
  <si>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</si>
  <si>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</si>
  <si>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</si>
  <si>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</si>
  <si>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</si>
  <si>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</si>
  <si>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</si>
  <si>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</si>
  <si>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</si>
  <si>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</si>
  <si>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</si>
  <si>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</si>
  <si>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</si>
  <si>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</si>
  <si>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</si>
  <si>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</si>
  <si>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</si>
  <si>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</si>
  <si>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</si>
  <si>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</si>
  <si>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</si>
  <si>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</si>
  <si>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</si>
  <si>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</si>
  <si>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</si>
  <si>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</si>
  <si>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</si>
  <si>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</si>
  <si>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</si>
  <si>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</si>
  <si>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</si>
  <si>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</si>
  <si>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</si>
  <si>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</si>
  <si>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</si>
  <si>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</si>
  <si>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</si>
  <si>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</si>
  <si>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</si>
  <si>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</si>
  <si>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</si>
  <si>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</si>
  <si>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</si>
  <si>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</si>
  <si>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</si>
  <si>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</si>
  <si>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</si>
  <si>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</si>
  <si>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</si>
  <si>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</si>
  <si>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</si>
  <si>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</si>
  <si>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</si>
  <si>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</si>
  <si>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</si>
  <si>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</si>
  <si>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</si>
  <si>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</si>
  <si>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</si>
  <si>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</si>
  <si>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</si>
  <si>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</si>
  <si>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</si>
  <si>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</si>
  <si>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</si>
  <si>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</si>
  <si>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</si>
  <si>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</si>
  <si>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</si>
  <si>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</si>
  <si>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</si>
  <si>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</si>
  <si>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</si>
  <si>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</si>
  <si>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</si>
  <si>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</si>
  <si>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</si>
  <si>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</si>
  <si>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</si>
  <si>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</si>
  <si>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</si>
  <si>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</si>
  <si>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</si>
  <si>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</si>
  <si>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</si>
  <si>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</si>
  <si>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</si>
  <si>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</si>
  <si>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</si>
  <si>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</si>
  <si>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</si>
  <si>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</si>
  <si>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</si>
  <si>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</si>
  <si>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</si>
  <si>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</si>
  <si>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</si>
  <si>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</si>
  <si>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</si>
  <si>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</si>
  <si>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</si>
  <si>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</si>
  <si>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</si>
  <si>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</si>
  <si>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</si>
  <si>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</si>
  <si>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</si>
  <si>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</si>
  <si>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</si>
  <si>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</si>
  <si>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</si>
  <si>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</si>
  <si>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</si>
  <si>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</si>
  <si>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</si>
  <si>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</si>
  <si>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</si>
  <si>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</si>
  <si>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</si>
  <si>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</si>
  <si>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</si>
  <si>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</si>
  <si>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</si>
  <si>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</si>
  <si>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</si>
  <si>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</si>
  <si>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</si>
  <si>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</si>
  <si>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</si>
  <si>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</si>
  <si>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</si>
  <si>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</si>
  <si>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</si>
  <si>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</si>
  <si>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</si>
  <si>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</si>
  <si>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</si>
  <si>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</si>
  <si>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</si>
  <si>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</si>
  <si>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</si>
  <si>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</si>
  <si>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</si>
  <si>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</si>
  <si>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</si>
  <si>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</si>
  <si>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</si>
  <si>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</si>
  <si>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</si>
  <si>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</si>
  <si>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</si>
  <si>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</si>
  <si>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</si>
  <si>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</si>
  <si>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</si>
  <si>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</si>
  <si>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</si>
  <si>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</si>
  <si>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</si>
  <si>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</si>
  <si>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</si>
  <si>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</si>
  <si>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</si>
  <si>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</si>
  <si>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</si>
  <si>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</si>
  <si>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</si>
  <si>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</si>
  <si>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</si>
  <si>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</si>
  <si>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</si>
  <si>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</si>
  <si>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</si>
  <si>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</si>
  <si>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</si>
  <si>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</si>
  <si>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</si>
  <si>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</si>
  <si>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</si>
  <si>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</si>
  <si>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</si>
  <si>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</si>
  <si>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</si>
  <si>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</si>
  <si>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</si>
  <si>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</si>
  <si>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</si>
  <si>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</si>
  <si>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</si>
  <si>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</si>
  <si>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</si>
  <si>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</si>
  <si>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</si>
  <si>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</si>
  <si>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</si>
  <si>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</si>
  <si>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</si>
  <si>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</si>
  <si>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</si>
  <si>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</si>
  <si>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</si>
  <si>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</si>
  <si>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</si>
  <si>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</si>
  <si>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</si>
  <si>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</si>
  <si>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</si>
  <si>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</si>
  <si>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</si>
  <si>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</si>
  <si>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</si>
  <si>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</si>
  <si>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</si>
  <si>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</si>
  <si>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</si>
  <si>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</si>
  <si>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</si>
  <si>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</si>
  <si>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</si>
  <si>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</si>
  <si>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</si>
  <si>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</si>
  <si>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</si>
  <si>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</si>
  <si>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</si>
  <si>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</si>
  <si>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</si>
  <si>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</si>
  <si>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</si>
  <si>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</si>
  <si>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</si>
  <si>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</si>
  <si>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</si>
  <si>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</si>
  <si>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</si>
  <si>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</si>
  <si>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</si>
  <si>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</si>
  <si>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</si>
  <si>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</si>
  <si>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</si>
  <si>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</si>
  <si>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</si>
  <si>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</si>
  <si>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</si>
  <si>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</si>
  <si>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</si>
  <si>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</si>
  <si>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</si>
  <si>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</si>
  <si>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</si>
  <si>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</si>
  <si>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</si>
  <si>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</si>
  <si>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</si>
  <si>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</si>
  <si>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</si>
  <si>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</si>
  <si>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</si>
  <si>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</si>
  <si>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</si>
  <si>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</si>
  <si>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</si>
  <si>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</si>
  <si>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</si>
  <si>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</si>
  <si>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</si>
  <si>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</si>
  <si>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</si>
  <si>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</si>
  <si>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</si>
  <si>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</si>
  <si>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</si>
  <si>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</si>
  <si>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</si>
  <si>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</si>
  <si>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</si>
  <si>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</si>
  <si>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</si>
  <si>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</si>
  <si>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</si>
  <si>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</si>
  <si>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</si>
  <si>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</si>
  <si>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</si>
  <si>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</si>
  <si>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</si>
  <si>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</si>
  <si>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</si>
  <si>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</si>
  <si>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</si>
  <si>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</si>
  <si>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</si>
  <si>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</si>
  <si>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</si>
  <si>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</si>
  <si>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</si>
  <si>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</si>
  <si>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</si>
  <si>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</si>
  <si>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</si>
  <si>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</si>
  <si>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</si>
  <si>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</si>
  <si>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</si>
  <si>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</si>
  <si>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</si>
  <si>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</si>
  <si>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</si>
  <si>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</si>
  <si>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</si>
  <si>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</si>
  <si>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</si>
  <si>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</si>
  <si>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</si>
  <si>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</si>
  <si>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</si>
  <si>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</si>
  <si>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</si>
  <si>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</si>
  <si>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</si>
  <si>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</si>
  <si>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</si>
  <si>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</si>
  <si>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</si>
  <si>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</si>
  <si>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</si>
  <si>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</si>
  <si>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</si>
  <si>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</si>
  <si>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</si>
  <si>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</si>
  <si>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</si>
  <si>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</si>
  <si>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</si>
  <si>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</si>
  <si>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</si>
  <si>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</si>
  <si>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</si>
  <si>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</si>
  <si>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</si>
  <si>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</si>
  <si>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</si>
  <si>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</si>
  <si>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</si>
  <si>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</si>
  <si>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</si>
  <si>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</si>
  <si>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</si>
  <si>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</si>
  <si>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</si>
  <si>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</si>
  <si>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</si>
  <si>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</si>
  <si>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</si>
  <si>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</si>
  <si>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</si>
  <si>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</si>
  <si>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</si>
  <si>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</si>
  <si>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</si>
  <si>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</si>
  <si>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</si>
  <si>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</si>
  <si>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</si>
  <si>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</si>
  <si>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</si>
  <si>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</si>
  <si>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</si>
  <si>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</si>
  <si>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</si>
  <si>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</si>
  <si>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</si>
  <si>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</si>
  <si>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</si>
  <si>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</si>
  <si>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</si>
  <si>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</si>
  <si>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</si>
  <si>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</si>
  <si>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</si>
  <si>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</si>
  <si>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</si>
  <si>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</si>
  <si>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</si>
  <si>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</si>
  <si>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</si>
  <si>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</si>
  <si>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</si>
  <si>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</si>
  <si>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</si>
  <si>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</si>
  <si>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</si>
  <si>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</si>
  <si>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</si>
  <si>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</si>
  <si>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</si>
  <si>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</si>
  <si>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</si>
  <si>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</si>
  <si>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</si>
  <si>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</si>
  <si>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</si>
  <si>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</si>
  <si>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</si>
  <si>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</si>
  <si>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</si>
  <si>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</si>
  <si>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</si>
  <si>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</si>
  <si>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</si>
  <si>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</si>
  <si>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</si>
  <si>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</si>
  <si>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</si>
  <si>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</si>
  <si>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</si>
  <si>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</si>
  <si>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</si>
  <si>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</si>
  <si>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</si>
  <si>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</si>
  <si>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</si>
  <si>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</si>
  <si>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</si>
  <si>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</si>
  <si>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</si>
  <si>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</si>
  <si>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</si>
  <si>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</si>
  <si>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</si>
  <si>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</si>
  <si>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</si>
  <si>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</si>
  <si>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</si>
  <si>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</si>
  <si>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</si>
  <si>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</si>
  <si>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</si>
  <si>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</si>
  <si>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</si>
  <si>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</si>
  <si>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</si>
  <si>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</si>
  <si>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</si>
  <si>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</si>
  <si>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</si>
  <si>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</si>
  <si>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</si>
  <si>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</si>
  <si>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</si>
  <si>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</si>
  <si>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</si>
  <si>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</si>
  <si>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</si>
  <si>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</si>
  <si>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</si>
  <si>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</si>
  <si>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</si>
  <si>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</si>
  <si>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</si>
  <si>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</si>
  <si>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</si>
  <si>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</si>
  <si>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</si>
  <si>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</si>
  <si>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</si>
  <si>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</si>
  <si>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</si>
  <si>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</si>
  <si>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</si>
  <si>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</si>
  <si>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</si>
  <si>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</si>
  <si>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</si>
  <si>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</si>
  <si>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</si>
  <si>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</si>
  <si>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</si>
  <si>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</si>
  <si>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</si>
  <si>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</si>
  <si>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</si>
  <si>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</si>
  <si>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</si>
  <si>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</si>
  <si>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</si>
  <si>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</si>
  <si>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</si>
  <si>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</si>
  <si>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</si>
  <si>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</si>
  <si>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</si>
  <si>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</si>
  <si>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</si>
  <si>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</si>
  <si>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</si>
  <si>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</si>
  <si>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</si>
  <si>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</si>
  <si>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</si>
  <si>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</si>
  <si>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</si>
  <si>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</si>
  <si>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</si>
  <si>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</si>
  <si>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</si>
  <si>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</si>
  <si>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</si>
  <si>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</si>
  <si>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</si>
  <si>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</si>
  <si>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</si>
  <si>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</si>
  <si>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</si>
  <si>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</si>
  <si>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</si>
  <si>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</si>
  <si>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</si>
  <si>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</si>
  <si>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</si>
  <si>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</si>
  <si>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</si>
  <si>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</si>
  <si>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</si>
  <si>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</si>
  <si>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</si>
  <si>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</si>
  <si>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</si>
  <si>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</si>
  <si>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</si>
  <si>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</si>
  <si>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</si>
  <si>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</si>
  <si>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</si>
  <si>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</si>
  <si>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</si>
  <si>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</si>
  <si>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</si>
  <si>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</si>
  <si>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</si>
  <si>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</si>
  <si>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</si>
  <si>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</si>
  <si>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</si>
  <si>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</si>
  <si>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</si>
  <si>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</si>
  <si>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</si>
  <si>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</si>
  <si>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</si>
  <si>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</si>
  <si>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</si>
  <si>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</si>
  <si>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</si>
  <si>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</si>
  <si>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</si>
  <si>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</si>
  <si>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</si>
  <si>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</si>
  <si>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</si>
  <si>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</si>
  <si>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</si>
  <si>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</si>
  <si>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</si>
  <si>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</si>
  <si>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</si>
  <si>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</si>
  <si>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</si>
  <si>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</si>
  <si>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</si>
  <si>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</si>
  <si>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</si>
  <si>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</si>
  <si>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</si>
  <si>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</si>
  <si>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</si>
  <si>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</si>
  <si>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</si>
  <si>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</si>
  <si>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</si>
  <si>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</si>
  <si>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</si>
  <si>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</si>
  <si>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</si>
  <si>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</si>
  <si>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</si>
  <si>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</si>
  <si>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</si>
  <si>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</si>
  <si>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</si>
  <si>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</si>
  <si>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</si>
  <si>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</si>
  <si>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</si>
  <si>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</si>
  <si>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</si>
  <si>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</si>
  <si>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</si>
  <si>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</si>
  <si>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</si>
  <si>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</si>
  <si>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</si>
  <si>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</si>
  <si>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</si>
  <si>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</si>
  <si>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</si>
  <si>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</si>
  <si>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</si>
  <si>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</si>
  <si>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</si>
  <si>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</si>
  <si>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</si>
  <si>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</si>
  <si>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</si>
  <si>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</si>
  <si>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</si>
  <si>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</si>
  <si>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</si>
  <si>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</si>
  <si>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</si>
  <si>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</si>
  <si>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</si>
  <si>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</si>
  <si>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</si>
  <si>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</si>
  <si>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</si>
  <si>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</si>
  <si>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</si>
  <si>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</si>
  <si>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</si>
  <si>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</si>
  <si>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</si>
  <si>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</si>
  <si>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</si>
  <si>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</si>
  <si>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</si>
  <si>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</si>
  <si>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</si>
  <si>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</si>
  <si>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</si>
  <si>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</si>
  <si>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</si>
  <si>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</si>
  <si>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</si>
  <si>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</si>
  <si>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</si>
  <si>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</si>
  <si>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</si>
  <si>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</si>
  <si>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</si>
  <si>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</si>
  <si>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</si>
  <si>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</si>
  <si>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</si>
  <si>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</si>
  <si>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</si>
  <si>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</si>
  <si>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</si>
  <si>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</si>
  <si>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</si>
  <si>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</si>
  <si>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</si>
  <si>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</si>
  <si>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</si>
  <si>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</si>
  <si>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</si>
  <si>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</si>
  <si>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</si>
  <si>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</si>
  <si>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</si>
  <si>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</si>
  <si>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</si>
  <si>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</si>
  <si>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</si>
  <si>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</si>
  <si>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</si>
  <si>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</si>
  <si>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</si>
  <si>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</si>
  <si>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</si>
  <si>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</si>
  <si>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</si>
  <si>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</si>
  <si>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</si>
  <si>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</si>
  <si>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</si>
  <si>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</si>
  <si>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</si>
  <si>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</si>
  <si>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</si>
  <si>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</si>
  <si>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</si>
  <si>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</si>
  <si>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</si>
  <si>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</si>
  <si>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</si>
  <si>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</si>
  <si>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</si>
  <si>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</si>
  <si>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</si>
  <si>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</si>
  <si>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</si>
  <si>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</si>
  <si>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</si>
  <si>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</si>
  <si>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</si>
  <si>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</si>
  <si>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</si>
  <si>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</si>
  <si>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</si>
  <si>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</si>
  <si>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</si>
  <si>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</si>
  <si>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</si>
  <si>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</si>
  <si>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</si>
  <si>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</si>
  <si>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</si>
  <si>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</si>
  <si>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</si>
  <si>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</si>
  <si>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</si>
  <si>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</si>
  <si>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</si>
  <si>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</si>
  <si>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</si>
  <si>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</si>
  <si>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</si>
  <si>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</si>
  <si>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</si>
  <si>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05089090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</si>
  <si>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</si>
  <si>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</si>
  <si>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</si>
  <si>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RAUZE</t>
  </si>
  <si>
    <t xml:space="preserve">NOM_PRELEV_DETERM</t>
  </si>
  <si>
    <t xml:space="preserve">AQUASCOP BIOLOGIE site de Monptellier</t>
  </si>
  <si>
    <t xml:space="preserve">LB_STATION</t>
  </si>
  <si>
    <t xml:space="preserve">LA RAUZE EN AMONT DE COURS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</si>
  <si>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</si>
  <si>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</si>
  <si>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</si>
  <si>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</si>
  <si>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</si>
  <si>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</si>
  <si>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</si>
  <si>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</si>
  <si>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</si>
  <si>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</si>
  <si>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</si>
  <si>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</si>
  <si>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</si>
  <si>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</si>
  <si>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</si>
  <si>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</si>
  <si>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</si>
  <si>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</si>
  <si>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</si>
  <si>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</si>
  <si>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</si>
  <si>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</si>
  <si>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</si>
  <si>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</si>
  <si>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</si>
  <si>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</si>
  <si>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</si>
  <si>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</si>
  <si>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</si>
  <si>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</si>
  <si>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</si>
  <si>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</si>
  <si>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</si>
  <si>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</si>
  <si>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</si>
  <si>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</si>
  <si>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</si>
  <si>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</si>
  <si>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</si>
  <si>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</si>
  <si>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</si>
  <si>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</si>
  <si>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</si>
  <si>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</si>
  <si>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</si>
  <si>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</si>
  <si>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</si>
  <si>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</si>
  <si>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</si>
  <si>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</si>
  <si>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</si>
  <si>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</si>
  <si>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</si>
  <si>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 naturel type radier</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</si>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</sst>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1" activeCellId="0" sqref="D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582316</v>
      </c>
      <c r="G10" s="25"/>
      <c r="H10" s="25"/>
    </row>
    <row r="11" customFormat="false" ht="15" hidden="false" customHeight="false" outlineLevel="0" collapsed="false">
      <c r="A11" s="26" t="s">
        <v>5183</v>
      </c>
      <c r="B11" s="30" t="n">
        <v>43634</v>
      </c>
      <c r="D11" s="26" t="s">
        <v>5184</v>
      </c>
      <c r="E11" s="29" t="n">
        <v>6383926</v>
      </c>
      <c r="G11" s="25"/>
      <c r="H11" s="25"/>
    </row>
    <row r="12" customFormat="false" ht="15" hidden="false" customHeight="false" outlineLevel="0" collapsed="false">
      <c r="A12" s="26" t="s">
        <v>5185</v>
      </c>
      <c r="B12" s="29" t="s">
        <v>5186</v>
      </c>
      <c r="D12" s="26" t="s">
        <v>5187</v>
      </c>
      <c r="E12" s="29" t="n">
        <v>582400</v>
      </c>
      <c r="G12" s="25"/>
      <c r="H12" s="25"/>
    </row>
    <row r="13" customFormat="false" ht="17.25" hidden="false" customHeight="true" outlineLevel="0" collapsed="false">
      <c r="A13" s="12"/>
      <c r="B13" s="31"/>
      <c r="D13" s="26" t="s">
        <v>5188</v>
      </c>
      <c r="E13" s="29" t="n">
        <v>6383873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582316</v>
      </c>
    </row>
    <row r="18" customFormat="false" ht="15" hidden="false" customHeight="false" outlineLevel="0" collapsed="false">
      <c r="A18" s="36"/>
      <c r="B18" s="37" t="s">
        <v>5196</v>
      </c>
      <c r="C18" s="38" t="n">
        <f aca="false">E11</f>
        <v>6383926</v>
      </c>
    </row>
    <row r="19" customFormat="false" ht="15" hidden="false" customHeight="false" outlineLevel="0" collapsed="false">
      <c r="A19" s="33" t="s">
        <v>5197</v>
      </c>
      <c r="B19" s="39" t="n">
        <v>198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40</v>
      </c>
      <c r="D35" s="52" t="s">
        <v>5215</v>
      </c>
      <c r="E35" s="53" t="n">
        <v>60</v>
      </c>
    </row>
    <row r="36" s="56" customFormat="true" ht="15" hidden="false" customHeight="true" outlineLevel="0" collapsed="false">
      <c r="A36" s="54" t="s">
        <v>5216</v>
      </c>
      <c r="B36" s="34" t="n">
        <v>42</v>
      </c>
      <c r="C36" s="50"/>
      <c r="D36" s="55" t="s">
        <v>5217</v>
      </c>
      <c r="E36" s="34" t="n">
        <v>58</v>
      </c>
    </row>
    <row r="37" s="56" customFormat="true" ht="15" hidden="false" customHeight="true" outlineLevel="0" collapsed="false">
      <c r="A37" s="54" t="s">
        <v>5218</v>
      </c>
      <c r="B37" s="34" t="n">
        <v>2.5</v>
      </c>
      <c r="C37" s="50"/>
      <c r="D37" s="55" t="s">
        <v>5219</v>
      </c>
      <c r="E37" s="34" t="n">
        <v>2.8</v>
      </c>
    </row>
    <row r="38" s="56" customFormat="true" ht="15" hidden="false" customHeight="true" outlineLevel="0" collapsed="false">
      <c r="A38" s="54" t="s">
        <v>5220</v>
      </c>
      <c r="B38" s="34" t="n">
        <v>25</v>
      </c>
      <c r="C38" s="50"/>
      <c r="D38" s="55" t="s">
        <v>5220</v>
      </c>
      <c r="E38" s="34" t="n">
        <v>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1</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t="s">
        <v>5235</v>
      </c>
      <c r="C52" s="50"/>
      <c r="D52" s="64" t="s">
        <v>5234</v>
      </c>
      <c r="E52" s="41"/>
    </row>
    <row r="53" s="17" customFormat="true" ht="15" hidden="false" customHeight="false" outlineLevel="0" collapsed="false">
      <c r="A53" s="26" t="s">
        <v>5236</v>
      </c>
      <c r="B53" s="62" t="n">
        <v>4</v>
      </c>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t="n">
        <v>2</v>
      </c>
      <c r="C59" s="50"/>
      <c r="D59" s="26" t="s">
        <v>5240</v>
      </c>
      <c r="E59" s="62" t="n">
        <v>4</v>
      </c>
    </row>
    <row r="60" s="17" customFormat="true" ht="15" hidden="false" customHeight="false" outlineLevel="0" collapsed="false">
      <c r="A60" s="33" t="s">
        <v>5241</v>
      </c>
      <c r="B60" s="62"/>
      <c r="C60" s="50"/>
      <c r="D60" s="26" t="s">
        <v>5241</v>
      </c>
      <c r="E60" s="62" t="n">
        <v>2</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1</v>
      </c>
      <c r="C73" s="50"/>
      <c r="D73" s="19" t="s">
        <v>5250</v>
      </c>
      <c r="E73" s="61" t="n">
        <v>2</v>
      </c>
    </row>
    <row r="74" s="17" customFormat="true" ht="15" hidden="false" customHeight="false" outlineLevel="0" collapsed="false">
      <c r="A74" s="33" t="s">
        <v>5251</v>
      </c>
      <c r="B74" s="62" t="n">
        <v>4</v>
      </c>
      <c r="C74" s="50"/>
      <c r="D74" s="26" t="s">
        <v>5251</v>
      </c>
      <c r="E74" s="62" t="n">
        <v>3</v>
      </c>
    </row>
    <row r="75" s="17" customFormat="true" ht="15" hidden="false" customHeight="false" outlineLevel="0" collapsed="false">
      <c r="A75" s="33" t="s">
        <v>5252</v>
      </c>
      <c r="B75" s="62" t="n">
        <v>3</v>
      </c>
      <c r="C75" s="50"/>
      <c r="D75" s="26" t="s">
        <v>5252</v>
      </c>
      <c r="E75" s="62" t="n">
        <v>4</v>
      </c>
    </row>
    <row r="76" s="17" customFormat="true" ht="15" hidden="false" customHeight="false" outlineLevel="0" collapsed="false">
      <c r="A76" s="33" t="s">
        <v>5253</v>
      </c>
      <c r="B76" s="62" t="n">
        <v>3</v>
      </c>
      <c r="C76" s="50"/>
      <c r="D76" s="26" t="s">
        <v>5253</v>
      </c>
      <c r="E76" s="62" t="n">
        <v>3</v>
      </c>
    </row>
    <row r="77" s="17" customFormat="true" ht="15" hidden="false" customHeight="false" outlineLevel="0" collapsed="false">
      <c r="A77" s="33" t="s">
        <v>5254</v>
      </c>
      <c r="B77" s="62" t="n">
        <v>1</v>
      </c>
      <c r="C77" s="50"/>
      <c r="D77" s="26" t="s">
        <v>5254</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t="n">
        <v>4</v>
      </c>
      <c r="C82" s="50"/>
      <c r="D82" s="26" t="s">
        <v>5257</v>
      </c>
      <c r="E82" s="62" t="n">
        <v>4</v>
      </c>
    </row>
    <row r="83" s="17" customFormat="true" ht="15" hidden="false" customHeight="false" outlineLevel="0" collapsed="false">
      <c r="A83" s="33" t="s">
        <v>5258</v>
      </c>
      <c r="B83" s="62" t="n">
        <v>2</v>
      </c>
      <c r="C83" s="50"/>
      <c r="D83" s="26" t="s">
        <v>5258</v>
      </c>
      <c r="E83" s="62" t="n">
        <v>2</v>
      </c>
    </row>
    <row r="84" s="17" customFormat="true" ht="15" hidden="false" customHeight="false" outlineLevel="0" collapsed="false">
      <c r="A84" s="33" t="s">
        <v>5259</v>
      </c>
      <c r="B84" s="62" t="n">
        <v>3</v>
      </c>
      <c r="C84" s="50"/>
      <c r="D84" s="26" t="s">
        <v>5259</v>
      </c>
      <c r="E84" s="62" t="n">
        <v>2</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2</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2920</v>
      </c>
      <c r="B98" s="79" t="str">
        <f aca="false">IF(A98="NEWCOD",IF(ISBLANK(G98),"renseigner le champ 'Nouveau taxon'",G98),VLOOKUP(A98,'Ref Taxo'!A:B,2,FALSE()))</f>
        <v>Microspora</v>
      </c>
      <c r="C98" s="80" t="n">
        <f aca="false">IF(A98="NEWCOD",IF(ISBLANK(H98),"NoCod",H98),VLOOKUP(A98,'Ref Taxo'!A:D,4,FALSE()))</f>
        <v>1132</v>
      </c>
      <c r="D98" s="81" t="n">
        <v>0.01</v>
      </c>
      <c r="E98" s="82" t="n">
        <v>0.01</v>
      </c>
      <c r="F98" s="82" t="s">
        <v>5275</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2"/>
      <c r="F99" s="82" t="s">
        <v>5275</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6.5</v>
      </c>
      <c r="E100" s="82" t="n">
        <v>0.4</v>
      </c>
      <c r="F100" s="82" t="s">
        <v>5275</v>
      </c>
      <c r="G100" s="85"/>
      <c r="H100" s="86"/>
    </row>
    <row r="101" customFormat="false" ht="15" hidden="false" customHeight="false" outlineLevel="0" collapsed="false">
      <c r="A101" s="78" t="s">
        <v>2461</v>
      </c>
      <c r="B101" s="79" t="str">
        <f aca="false">IF(A101="NEWCOD",IF(ISBLANK(G101),"renseigner le champ 'Nouveau taxon'",G101),VLOOKUP(A101,'Ref Taxo'!A:B,2,FALSE()))</f>
        <v>Jungermannia atrovirens</v>
      </c>
      <c r="C101" s="80" t="n">
        <f aca="false">IF(A101="NEWCOD",IF(ISBLANK(H101),"NoCod",H101),VLOOKUP(A101,'Ref Taxo'!A:D,4,FALSE()))</f>
        <v>19820</v>
      </c>
      <c r="D101" s="81"/>
      <c r="E101" s="82" t="n">
        <v>0.01</v>
      </c>
      <c r="F101" s="82" t="s">
        <v>5275</v>
      </c>
      <c r="G101" s="85"/>
      <c r="H101" s="86"/>
    </row>
    <row r="102" customFormat="false" ht="15" hidden="false" customHeight="false" outlineLevel="0" collapsed="false">
      <c r="A102" s="78" t="s">
        <v>3367</v>
      </c>
      <c r="B102" s="79" t="str">
        <f aca="false">IF(A102="NEWCOD",IF(ISBLANK(G102),"renseigner le champ 'Nouveau taxon'",G102),VLOOKUP(A102,'Ref Taxo'!A:B,2,FALSE()))</f>
        <v>Pellia endiviifolia</v>
      </c>
      <c r="C102" s="80" t="n">
        <f aca="false">IF(A102="NEWCOD",IF(ISBLANK(H102),"NoCod",H102),VLOOKUP(A102,'Ref Taxo'!A:D,4,FALSE()))</f>
        <v>1197</v>
      </c>
      <c r="D102" s="81" t="n">
        <v>0.01</v>
      </c>
      <c r="E102" s="82" t="n">
        <v>0.01</v>
      </c>
      <c r="F102" s="82" t="s">
        <v>5275</v>
      </c>
      <c r="G102" s="85"/>
      <c r="H102" s="86"/>
    </row>
    <row r="103" customFormat="false" ht="1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1.15</v>
      </c>
      <c r="E103" s="82"/>
      <c r="F103" s="82" t="s">
        <v>5275</v>
      </c>
      <c r="G103" s="85"/>
      <c r="H103" s="86"/>
    </row>
    <row r="104" customFormat="false" ht="15" hidden="false" customHeight="false" outlineLevel="0" collapsed="false">
      <c r="A104" s="78" t="s">
        <v>533</v>
      </c>
      <c r="B104" s="79" t="str">
        <f aca="false">IF(A104="NEWCOD",IF(ISBLANK(G104),"renseigner le champ 'Nouveau taxon'",G104),VLOOKUP(A104,'Ref Taxo'!A:B,2,FALSE()))</f>
        <v>Bryum</v>
      </c>
      <c r="C104" s="80" t="n">
        <f aca="false">IF(A104="NEWCOD",IF(ISBLANK(H104),"NoCod",H104),VLOOKUP(A104,'Ref Taxo'!A:D,4,FALSE()))</f>
        <v>1272</v>
      </c>
      <c r="D104" s="81" t="n">
        <v>0.01</v>
      </c>
      <c r="E104" s="82" t="n">
        <v>0.05</v>
      </c>
      <c r="F104" s="82" t="s">
        <v>5275</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0.3</v>
      </c>
      <c r="E105" s="82" t="n">
        <v>0.01</v>
      </c>
      <c r="F105" s="82" t="s">
        <v>5275</v>
      </c>
      <c r="G105" s="85"/>
      <c r="H105" s="86"/>
    </row>
    <row r="106" customFormat="false" ht="15" hidden="false" customHeight="false" outlineLevel="0" collapsed="false">
      <c r="A106" s="78" t="s">
        <v>1413</v>
      </c>
      <c r="B106" s="79" t="str">
        <f aca="false">IF(A106="NEWCOD",IF(ISBLANK(G106),"renseigner le champ 'Nouveau taxon'",G106),VLOOKUP(A106,'Ref Taxo'!A:B,2,FALSE()))</f>
        <v>Didymodon tophaceus</v>
      </c>
      <c r="C106" s="80" t="n">
        <f aca="false">IF(A106="NEWCOD",IF(ISBLANK(H106),"NoCod",H106),VLOOKUP(A106,'Ref Taxo'!A:D,4,FALSE()))</f>
        <v>19619</v>
      </c>
      <c r="D106" s="81" t="n">
        <v>0.1</v>
      </c>
      <c r="E106" s="82"/>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2</v>
      </c>
      <c r="E107" s="82" t="n">
        <v>4</v>
      </c>
      <c r="F107" s="82" t="s">
        <v>5275</v>
      </c>
      <c r="G107" s="85"/>
      <c r="H107" s="86"/>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13.5</v>
      </c>
      <c r="E108" s="82" t="n">
        <v>2</v>
      </c>
      <c r="F108" s="82" t="s">
        <v>5275</v>
      </c>
      <c r="G108" s="85"/>
      <c r="H108" s="86"/>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0.05</v>
      </c>
      <c r="E109" s="82" t="n">
        <v>0.01</v>
      </c>
      <c r="F109" s="82" t="s">
        <v>5275</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1.5</v>
      </c>
      <c r="E110" s="82" t="n">
        <v>0.01</v>
      </c>
      <c r="F110" s="82" t="s">
        <v>5275</v>
      </c>
      <c r="G110" s="85"/>
      <c r="H110" s="86"/>
    </row>
    <row r="111" customFormat="false" ht="15" hidden="false" customHeight="false" outlineLevel="0" collapsed="false">
      <c r="A111" s="78" t="s">
        <v>3990</v>
      </c>
      <c r="B111" s="79" t="str">
        <f aca="false">IF(A111="NEWCOD",IF(ISBLANK(G111),"renseigner le champ 'Nouveau taxon'",G111),VLOOKUP(A111,'Ref Taxo'!A:B,2,FALSE()))</f>
        <v>Ranunculus repens</v>
      </c>
      <c r="C111" s="80" t="n">
        <f aca="false">IF(A111="NEWCOD",IF(ISBLANK(H111),"NoCod",H111),VLOOKUP(A111,'Ref Taxo'!A:D,4,FALSE()))</f>
        <v>1910</v>
      </c>
      <c r="D111" s="81"/>
      <c r="E111" s="82" t="n">
        <v>0.01</v>
      </c>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2020-01-31T14:38:54Z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