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15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<sst xmlns="http://schemas.openxmlformats.org/spreadsheetml/2006/main" count="6480" uniqueCount="5303">
  <si>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</si>
  <si>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</si>
  <si>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</si>
  <si>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</si>
  <si>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</si>
  <si>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</si>
  <si>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</si>
  <si>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</si>
  <si>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</si>
  <si>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</si>
  <si>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</si>
  <si>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</si>
  <si>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</si>
  <si>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</si>
  <si>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</si>
  <si>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</si>
  <si>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</si>
  <si>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</si>
  <si>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</si>
  <si>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</si>
  <si>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</si>
  <si>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</si>
  <si>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</si>
  <si>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</si>
  <si>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</si>
  <si>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</si>
  <si>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</si>
  <si>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</si>
  <si>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</si>
  <si>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</si>
  <si>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</si>
  <si>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</si>
  <si>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</si>
  <si>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</si>
  <si>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</si>
  <si>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</si>
  <si>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</si>
  <si>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</si>
  <si>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</si>
  <si>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</si>
  <si>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</si>
  <si>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</si>
  <si>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</si>
  <si>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</si>
  <si>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</si>
  <si>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</si>
  <si>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</si>
  <si>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</si>
  <si>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</si>
  <si>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</si>
  <si>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</si>
  <si>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</si>
  <si>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</si>
  <si>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</si>
  <si>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</si>
  <si>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</si>
  <si>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</si>
  <si>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</si>
  <si>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</si>
  <si>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</si>
  <si>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</si>
  <si>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</si>
  <si>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</si>
  <si>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</si>
  <si>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</si>
  <si>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</si>
  <si>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</si>
  <si>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</si>
  <si>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</si>
  <si>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</si>
  <si>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</si>
  <si>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</si>
  <si>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</si>
  <si>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</si>
  <si>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</si>
  <si>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</si>
  <si>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</si>
  <si>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</si>
  <si>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</si>
  <si>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</si>
  <si>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</si>
  <si>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</si>
  <si>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</si>
  <si>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</si>
  <si>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</si>
  <si>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</si>
  <si>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</si>
  <si>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</si>
  <si>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</si>
  <si>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</si>
  <si>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</si>
  <si>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</si>
  <si>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</si>
  <si>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</si>
  <si>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</si>
  <si>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</si>
  <si>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</si>
  <si>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</si>
  <si>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</si>
  <si>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</si>
  <si>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</si>
  <si>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</si>
  <si>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</si>
  <si>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</si>
  <si>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</si>
  <si>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</si>
  <si>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</si>
  <si>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</si>
  <si>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</si>
  <si>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</si>
  <si>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</si>
  <si>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</si>
  <si>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</si>
  <si>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</si>
  <si>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</si>
  <si>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</si>
  <si>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</si>
  <si>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</si>
  <si>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</si>
  <si>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</si>
  <si>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</si>
  <si>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</si>
  <si>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</si>
  <si>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</si>
  <si>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</si>
  <si>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</si>
  <si>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</si>
  <si>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</si>
  <si>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</si>
  <si>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</si>
  <si>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</si>
  <si>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</si>
  <si>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</si>
  <si>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</si>
  <si>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</si>
  <si>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</si>
  <si>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</si>
  <si>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</si>
  <si>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</si>
  <si>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</si>
  <si>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</si>
  <si>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</si>
  <si>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</si>
  <si>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</si>
  <si>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</si>
  <si>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</si>
  <si>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</si>
  <si>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</si>
  <si>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</si>
  <si>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</si>
  <si>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</si>
  <si>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</si>
  <si>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</si>
  <si>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</si>
  <si>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</si>
  <si>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</si>
  <si>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</si>
  <si>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</si>
  <si>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</si>
  <si>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</si>
  <si>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</si>
  <si>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</si>
  <si>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</si>
  <si>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</si>
  <si>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</si>
  <si>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</si>
  <si>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</si>
  <si>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</si>
  <si>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</si>
  <si>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</si>
  <si>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</si>
  <si>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</si>
  <si>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</si>
  <si>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</si>
  <si>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</si>
  <si>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</si>
  <si>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</si>
  <si>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</si>
  <si>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</si>
  <si>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</si>
  <si>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</si>
  <si>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</si>
  <si>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</si>
  <si>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</si>
  <si>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</si>
  <si>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</si>
  <si>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</si>
  <si>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</si>
  <si>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</si>
  <si>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</si>
  <si>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</si>
  <si>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</si>
  <si>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</si>
  <si>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</si>
  <si>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</si>
  <si>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</si>
  <si>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</si>
  <si>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</si>
  <si>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</si>
  <si>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</si>
  <si>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</si>
  <si>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</si>
  <si>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</si>
  <si>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</si>
  <si>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</si>
  <si>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</si>
  <si>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</si>
  <si>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</si>
  <si>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</si>
  <si>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</si>
  <si>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</si>
  <si>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</si>
  <si>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</si>
  <si>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</si>
  <si>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</si>
  <si>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</si>
  <si>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</si>
  <si>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</si>
  <si>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</si>
  <si>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</si>
  <si>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</si>
  <si>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</si>
  <si>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</si>
  <si>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</si>
  <si>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</si>
  <si>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</si>
  <si>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</si>
  <si>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</si>
  <si>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</si>
  <si>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</si>
  <si>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</si>
  <si>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</si>
  <si>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</si>
  <si>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</si>
  <si>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</si>
  <si>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</si>
  <si>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</si>
  <si>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</si>
  <si>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</si>
  <si>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</si>
  <si>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</si>
  <si>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</si>
  <si>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</si>
  <si>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</si>
  <si>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</si>
  <si>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</si>
  <si>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</si>
  <si>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</si>
  <si>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</si>
  <si>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</si>
  <si>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</si>
  <si>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</si>
  <si>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</si>
  <si>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</si>
  <si>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</si>
  <si>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</si>
  <si>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</si>
  <si>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</si>
  <si>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</si>
  <si>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</si>
  <si>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</si>
  <si>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</si>
  <si>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</si>
  <si>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</si>
  <si>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</si>
  <si>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</si>
  <si>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</si>
  <si>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</si>
  <si>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</si>
  <si>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</si>
  <si>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</si>
  <si>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</si>
  <si>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</si>
  <si>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</si>
  <si>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</si>
  <si>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</si>
  <si>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</si>
  <si>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</si>
  <si>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</si>
  <si>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</si>
  <si>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</si>
  <si>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</si>
  <si>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</si>
  <si>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</si>
  <si>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</si>
  <si>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</si>
  <si>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</si>
  <si>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</si>
  <si>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</si>
  <si>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</si>
  <si>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</si>
  <si>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</si>
  <si>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</si>
  <si>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</si>
  <si>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</si>
  <si>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</si>
  <si>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</si>
  <si>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</si>
  <si>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</si>
  <si>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</si>
  <si>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</si>
  <si>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</si>
  <si>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</si>
  <si>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</si>
  <si>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</si>
  <si>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</si>
  <si>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</si>
  <si>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</si>
  <si>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</si>
  <si>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</si>
  <si>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</si>
  <si>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</si>
  <si>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</si>
  <si>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</si>
  <si>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</si>
  <si>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</si>
  <si>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</si>
  <si>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</si>
  <si>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</si>
  <si>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</si>
  <si>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</si>
  <si>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</si>
  <si>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</si>
  <si>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</si>
  <si>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</si>
  <si>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</si>
  <si>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</si>
  <si>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</si>
  <si>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</si>
  <si>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</si>
  <si>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</si>
  <si>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</si>
  <si>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</si>
  <si>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</si>
  <si>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</si>
  <si>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</si>
  <si>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</si>
  <si>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</si>
  <si>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</si>
  <si>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</si>
  <si>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</si>
  <si>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</si>
  <si>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</si>
  <si>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</si>
  <si>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</si>
  <si>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</si>
  <si>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</si>
  <si>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</si>
  <si>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</si>
  <si>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</si>
  <si>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</si>
  <si>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</si>
  <si>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</si>
  <si>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</si>
  <si>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</si>
  <si>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</si>
  <si>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</si>
  <si>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</si>
  <si>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</si>
  <si>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</si>
  <si>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</si>
  <si>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</si>
  <si>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</si>
  <si>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</si>
  <si>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</si>
  <si>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</si>
  <si>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</si>
  <si>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</si>
  <si>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</si>
  <si>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</si>
  <si>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</si>
  <si>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</si>
  <si>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</si>
  <si>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</si>
  <si>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</si>
  <si>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</si>
  <si>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</si>
  <si>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</si>
  <si>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</si>
  <si>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</si>
  <si>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</si>
  <si>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</si>
  <si>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</si>
  <si>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</si>
  <si>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</si>
  <si>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</si>
  <si>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</si>
  <si>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</si>
  <si>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</si>
  <si>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</si>
  <si>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</si>
  <si>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</si>
  <si>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</si>
  <si>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</si>
  <si>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</si>
  <si>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</si>
  <si>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</si>
  <si>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</si>
  <si>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</si>
  <si>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</si>
  <si>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</si>
  <si>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</si>
  <si>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</si>
  <si>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</si>
  <si>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</si>
  <si>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</si>
  <si>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</si>
  <si>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</si>
  <si>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</si>
  <si>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</si>
  <si>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</si>
  <si>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</si>
  <si>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</si>
  <si>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</si>
  <si>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</si>
  <si>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</si>
  <si>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</si>
  <si>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</si>
  <si>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</si>
  <si>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</si>
  <si>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</si>
  <si>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</si>
  <si>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</si>
  <si>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</si>
  <si>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</si>
  <si>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</si>
  <si>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</si>
  <si>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</si>
  <si>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</si>
  <si>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</si>
  <si>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</si>
  <si>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</si>
  <si>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</si>
  <si>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</si>
  <si>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</si>
  <si>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</si>
  <si>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</si>
  <si>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</si>
  <si>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</si>
  <si>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</si>
  <si>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</si>
  <si>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</si>
  <si>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</si>
  <si>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</si>
  <si>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</si>
  <si>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</si>
  <si>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</si>
  <si>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</si>
  <si>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</si>
  <si>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</si>
  <si>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</si>
  <si>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</si>
  <si>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</si>
  <si>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</si>
  <si>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</si>
  <si>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</si>
  <si>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</si>
  <si>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</si>
  <si>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</si>
  <si>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</si>
  <si>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</si>
  <si>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</si>
  <si>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</si>
  <si>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</si>
  <si>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</si>
  <si>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</si>
  <si>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</si>
  <si>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</si>
  <si>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</si>
  <si>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</si>
  <si>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</si>
  <si>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</si>
  <si>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</si>
  <si>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</si>
  <si>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</si>
  <si>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</si>
  <si>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</si>
  <si>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</si>
  <si>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</si>
  <si>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</si>
  <si>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</si>
  <si>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</si>
  <si>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</si>
  <si>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</si>
  <si>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</si>
  <si>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</si>
  <si>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</si>
  <si>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</si>
  <si>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</si>
  <si>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</si>
  <si>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</si>
  <si>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</si>
  <si>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</si>
  <si>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</si>
  <si>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</si>
  <si>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</si>
  <si>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</si>
  <si>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</si>
  <si>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</si>
  <si>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</si>
  <si>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</si>
  <si>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</si>
  <si>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</si>
  <si>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</si>
  <si>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</si>
  <si>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</si>
  <si>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</si>
  <si>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</si>
  <si>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</si>
  <si>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</si>
  <si>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</si>
  <si>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</si>
  <si>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</si>
  <si>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</si>
  <si>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</si>
  <si>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</si>
  <si>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</si>
  <si>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</si>
  <si>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</si>
  <si>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</si>
  <si>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</si>
  <si>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</si>
  <si>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</si>
  <si>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</si>
  <si>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</si>
  <si>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</si>
  <si>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</si>
  <si>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</si>
  <si>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</si>
  <si>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</si>
  <si>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</si>
  <si>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</si>
  <si>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</si>
  <si>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</si>
  <si>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</si>
  <si>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</si>
  <si>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</si>
  <si>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</si>
  <si>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</si>
  <si>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</si>
  <si>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</si>
  <si>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</si>
  <si>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</si>
  <si>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</si>
  <si>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</si>
  <si>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</si>
  <si>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</si>
  <si>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</si>
  <si>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</si>
  <si>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</si>
  <si>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</si>
  <si>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</si>
  <si>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</si>
  <si>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</si>
  <si>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</si>
  <si>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</si>
  <si>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</si>
  <si>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</si>
  <si>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</si>
  <si>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</si>
  <si>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</si>
  <si>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</si>
  <si>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</si>
  <si>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</si>
  <si>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</si>
  <si>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</si>
  <si>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</si>
  <si>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</si>
  <si>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</si>
  <si>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</si>
  <si>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</si>
  <si>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</si>
  <si>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</si>
  <si>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</si>
  <si>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</si>
  <si>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</si>
  <si>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</si>
  <si>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</si>
  <si>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</si>
  <si>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</si>
  <si>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</si>
  <si>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</si>
  <si>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</si>
  <si>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</si>
  <si>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</si>
  <si>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</si>
  <si>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</si>
  <si>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</si>
  <si>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</si>
  <si>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</si>
  <si>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</si>
  <si>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</si>
  <si>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</si>
  <si>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</si>
  <si>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</si>
  <si>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</si>
  <si>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</si>
  <si>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</si>
  <si>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</si>
  <si>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</si>
  <si>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</si>
  <si>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</si>
  <si>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</si>
  <si>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</si>
  <si>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</si>
  <si>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</si>
  <si>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</si>
  <si>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</si>
  <si>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</si>
  <si>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</si>
  <si>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</si>
  <si>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</si>
  <si>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</si>
  <si>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</si>
  <si>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</si>
  <si>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</si>
  <si>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</si>
  <si>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</si>
  <si>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</si>
  <si>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</si>
  <si>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</si>
  <si>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</si>
  <si>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</si>
  <si>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</si>
  <si>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</si>
  <si>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</si>
  <si>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</si>
  <si>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</si>
  <si>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</si>
  <si>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</si>
  <si>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</si>
  <si>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</si>
  <si>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</si>
  <si>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</si>
  <si>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</si>
  <si>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</si>
  <si>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</si>
  <si>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</si>
  <si>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</si>
  <si>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</si>
  <si>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</si>
  <si>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</si>
  <si>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</si>
  <si>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</si>
  <si>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</si>
  <si>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</si>
  <si>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</si>
  <si>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</si>
  <si>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</si>
  <si>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</si>
  <si>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</si>
  <si>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</si>
  <si>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</si>
  <si>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</si>
  <si>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</si>
  <si>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</si>
  <si>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</si>
  <si>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</si>
  <si>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</si>
  <si>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</si>
  <si>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</si>
  <si>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</si>
  <si>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</si>
  <si>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</si>
  <si>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</si>
  <si>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</si>
  <si>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</si>
  <si>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</si>
  <si>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</si>
  <si>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</si>
  <si>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</si>
  <si>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</si>
  <si>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</si>
  <si>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</si>
  <si>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</si>
  <si>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</si>
  <si>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</si>
  <si>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</si>
  <si>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</si>
  <si>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</si>
  <si>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</si>
  <si>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</si>
  <si>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</si>
  <si>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</si>
  <si>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</si>
  <si>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</si>
  <si>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</si>
  <si>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</si>
  <si>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</si>
  <si>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</si>
  <si>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</si>
  <si>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</si>
  <si>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</si>
  <si>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</si>
  <si>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</si>
  <si>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</si>
  <si>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</si>
  <si>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</si>
  <si>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</si>
  <si>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</si>
  <si>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</si>
  <si>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</si>
  <si>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</si>
  <si>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</si>
  <si>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</si>
  <si>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</si>
  <si>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</si>
  <si>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</si>
  <si>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</si>
  <si>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</si>
  <si>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</si>
  <si>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</si>
  <si>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</si>
  <si>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</si>
  <si>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</si>
  <si>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</si>
  <si>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</si>
  <si>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</si>
  <si>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</si>
  <si>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</si>
  <si>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</si>
  <si>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</si>
  <si>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</si>
  <si>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</si>
  <si>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</si>
  <si>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</si>
  <si>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</si>
  <si>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</si>
  <si>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</si>
  <si>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</si>
  <si>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</si>
  <si>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</si>
  <si>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</si>
  <si>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</si>
  <si>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</si>
  <si>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</si>
  <si>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</si>
  <si>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</si>
  <si>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</si>
  <si>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</si>
  <si>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</si>
  <si>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</si>
  <si>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</si>
  <si>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</si>
  <si>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</si>
  <si>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</si>
  <si>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</si>
  <si>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</si>
  <si>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</si>
  <si>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</si>
  <si>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</si>
  <si>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</si>
  <si>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</si>
  <si>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</si>
  <si>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</si>
  <si>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</si>
  <si>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</si>
  <si>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</si>
  <si>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</si>
  <si>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</si>
  <si>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</si>
  <si>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</si>
  <si>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</si>
  <si>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</si>
  <si>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</si>
  <si>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</si>
  <si>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</si>
  <si>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</si>
  <si>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</si>
  <si>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</si>
  <si>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</si>
  <si>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</si>
  <si>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</si>
  <si>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</si>
  <si>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</si>
  <si>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</si>
  <si>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</si>
  <si>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</si>
  <si>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</si>
  <si>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</si>
  <si>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</si>
  <si>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</si>
  <si>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</si>
  <si>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</si>
  <si>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</si>
  <si>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</si>
  <si>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</si>
  <si>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</si>
  <si>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</si>
  <si>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</si>
  <si>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</si>
  <si>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</si>
  <si>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</si>
  <si>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</si>
  <si>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</si>
  <si>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</si>
  <si>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</si>
  <si>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</si>
  <si>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</si>
  <si>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</si>
  <si>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</si>
  <si>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</si>
  <si>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</si>
  <si>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</si>
  <si>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</si>
  <si>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</si>
  <si>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</si>
  <si>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</si>
  <si>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</si>
  <si>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</si>
  <si>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</si>
  <si>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</si>
  <si>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</si>
  <si>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</si>
  <si>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</si>
  <si>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</si>
  <si>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</si>
  <si>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</si>
  <si>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</si>
  <si>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</si>
  <si>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</si>
  <si>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</si>
  <si>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</si>
  <si>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</si>
  <si>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</si>
  <si>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</si>
  <si>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</si>
  <si>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</si>
  <si>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</si>
  <si>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</si>
  <si>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</si>
  <si>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</si>
  <si>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</si>
  <si>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</si>
  <si>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</si>
  <si>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</si>
  <si>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</si>
  <si>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</si>
  <si>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</si>
  <si>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</si>
  <si>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</si>
  <si>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</si>
  <si>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</si>
  <si>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</si>
  <si>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</si>
  <si>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</si>
  <si>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</si>
  <si>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</si>
  <si>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</si>
  <si>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</si>
  <si>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</si>
  <si>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</si>
  <si>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</si>
  <si>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</si>
  <si>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</si>
  <si>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</si>
  <si>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</si>
  <si>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</si>
  <si>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</si>
  <si>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</si>
  <si>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</si>
  <si>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</si>
  <si>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</si>
  <si>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</si>
  <si>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</si>
  <si>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</si>
  <si>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</si>
  <si>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</si>
  <si>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</si>
  <si>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</si>
  <si>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</si>
  <si>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</si>
  <si>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</si>
  <si>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</si>
  <si>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</si>
  <si>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</si>
  <si>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</si>
  <si>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</si>
  <si>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</si>
  <si>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</si>
  <si>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</si>
  <si>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</si>
  <si>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</si>
  <si>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</si>
  <si>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</si>
  <si>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</si>
  <si>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</si>
  <si>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</si>
  <si>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</si>
  <si>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</si>
  <si>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</si>
  <si>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</si>
  <si>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</si>
  <si>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</si>
  <si>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</si>
  <si>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</si>
  <si>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</si>
  <si>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</si>
  <si>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</si>
  <si>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</si>
  <si>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</si>
  <si>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</si>
  <si>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</si>
  <si>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</si>
  <si>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</si>
  <si>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</si>
  <si>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</si>
  <si>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</si>
  <si>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</si>
  <si>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</si>
  <si>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</si>
  <si>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</si>
  <si>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</si>
  <si>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</si>
  <si>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</si>
  <si>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</si>
  <si>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</si>
  <si>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</si>
  <si>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</si>
  <si>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</si>
  <si>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</si>
  <si>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</si>
  <si>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</si>
  <si>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</si>
  <si>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</si>
  <si>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</si>
  <si>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</si>
  <si>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</si>
  <si>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</si>
  <si>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</si>
  <si>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</si>
  <si>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</si>
  <si>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</si>
  <si>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</si>
  <si>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</si>
  <si>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</si>
  <si>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</si>
  <si>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</si>
  <si>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</si>
  <si>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</si>
  <si>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</si>
  <si>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</si>
  <si>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</si>
  <si>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</si>
  <si>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</si>
  <si>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</si>
  <si>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</si>
  <si>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</si>
  <si>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</si>
  <si>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</si>
  <si>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</si>
  <si>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</si>
  <si>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</si>
  <si>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</si>
  <si>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</si>
  <si>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</si>
  <si>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</si>
  <si>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</si>
  <si>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</si>
  <si>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</si>
  <si>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</si>
  <si>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</si>
  <si>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</si>
  <si>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</si>
  <si>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</si>
  <si>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</si>
  <si>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</si>
  <si>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</si>
  <si>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</si>
  <si>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</si>
  <si>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</si>
  <si>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</si>
  <si>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</si>
  <si>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</si>
  <si>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</si>
  <si>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</si>
  <si>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</si>
  <si>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</si>
  <si>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</si>
  <si>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</si>
  <si>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</si>
  <si>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</si>
  <si>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</si>
  <si>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</si>
  <si>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</si>
  <si>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</si>
  <si>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</si>
  <si>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</si>
  <si>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</si>
  <si>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</si>
  <si>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</si>
  <si>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</si>
  <si>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</si>
  <si>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</si>
  <si>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</si>
  <si>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</si>
  <si>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</si>
  <si>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</si>
  <si>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</si>
  <si>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</si>
  <si>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</si>
  <si>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</si>
  <si>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</si>
  <si>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</si>
  <si>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</si>
  <si>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</si>
  <si>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</si>
  <si>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</si>
  <si>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</si>
  <si>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</si>
  <si>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</si>
  <si>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</si>
  <si>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</si>
  <si>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</si>
  <si>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</si>
  <si>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</si>
  <si>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</si>
  <si>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</si>
  <si>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</si>
  <si>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</si>
  <si>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</si>
  <si>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</si>
  <si>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</si>
  <si>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</si>
  <si>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</si>
  <si>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</si>
  <si>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</si>
  <si>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</si>
  <si>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</si>
  <si>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</si>
  <si>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</si>
  <si>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</si>
  <si>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</si>
  <si>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</si>
  <si>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</si>
  <si>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</si>
  <si>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</si>
  <si>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</si>
  <si>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</si>
  <si>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</si>
  <si>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</si>
  <si>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</si>
  <si>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</si>
  <si>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</si>
  <si>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</si>
  <si>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</si>
  <si>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</si>
  <si>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</si>
  <si>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</si>
  <si>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</si>
  <si>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</si>
  <si>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</si>
  <si>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</si>
  <si>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</si>
  <si>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</si>
  <si>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</si>
  <si>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</si>
  <si>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</si>
  <si>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</si>
  <si>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</si>
  <si>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</si>
  <si>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</si>
  <si>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</si>
  <si>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</si>
  <si>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</si>
  <si>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</si>
  <si>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</si>
  <si>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</si>
  <si>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</si>
  <si>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</si>
  <si>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</si>
  <si>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</si>
  <si>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</si>
  <si>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</si>
  <si>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</si>
  <si>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</si>
  <si>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</si>
  <si>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</si>
  <si>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</si>
  <si>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</si>
  <si>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</si>
  <si>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</si>
  <si>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</si>
  <si>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</si>
  <si>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</si>
  <si>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</si>
  <si>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</si>
  <si>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</si>
  <si>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</si>
  <si>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</si>
  <si>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</si>
  <si>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</si>
  <si>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</si>
  <si>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</si>
  <si>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</si>
  <si>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</si>
  <si>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</si>
  <si>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</si>
  <si>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</si>
  <si>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</si>
  <si>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</si>
  <si>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</si>
  <si>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</si>
  <si>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</si>
  <si>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</si>
  <si>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</si>
  <si>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</si>
  <si>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</si>
  <si>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</si>
  <si>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</si>
  <si>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</si>
  <si>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</si>
  <si>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</si>
  <si>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</si>
  <si>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</si>
  <si>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</si>
  <si>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</si>
  <si>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</si>
  <si>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</si>
  <si>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</si>
  <si>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</si>
  <si>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</si>
  <si>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</si>
  <si>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</si>
  <si>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</si>
  <si>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</si>
  <si>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</si>
  <si>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</si>
  <si>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</si>
  <si>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</si>
  <si>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</si>
  <si>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</si>
  <si>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</si>
  <si>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</si>
  <si>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</si>
  <si>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</si>
  <si>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</si>
  <si>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</si>
  <si>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</si>
  <si>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</si>
  <si>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</si>
  <si>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</si>
  <si>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</si>
  <si>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</si>
  <si>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</si>
  <si>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</si>
  <si>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</si>
  <si>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</si>
  <si>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</si>
  <si>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</si>
  <si>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</si>
  <si>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</si>
  <si>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</si>
  <si>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</si>
  <si>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</si>
  <si>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</si>
  <si>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</si>
  <si>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</si>
  <si>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</si>
  <si>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</si>
  <si>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</si>
  <si>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</si>
  <si>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</si>
  <si>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</si>
  <si>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</si>
  <si>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</si>
  <si>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</si>
  <si>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</si>
  <si>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</si>
  <si>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</si>
  <si>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</si>
  <si>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</si>
  <si>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</si>
  <si>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</si>
  <si>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</si>
  <si>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</si>
  <si>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</si>
  <si>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</si>
  <si>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</si>
  <si>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</si>
  <si>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</si>
  <si>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</si>
  <si>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</si>
  <si>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</si>
  <si>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</si>
  <si>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</si>
  <si>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</si>
  <si>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</si>
  <si>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</si>
  <si>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</si>
  <si>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</si>
  <si>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</si>
  <si>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</si>
  <si>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</si>
  <si>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</si>
  <si>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</si>
  <si>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</si>
  <si>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</si>
  <si>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</si>
  <si>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</si>
  <si>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</si>
  <si>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</si>
  <si>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</si>
  <si>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</si>
  <si>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</si>
  <si>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</si>
  <si>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</si>
  <si>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</si>
  <si>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</si>
  <si>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</si>
  <si>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</si>
  <si>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</si>
  <si>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</si>
  <si>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</si>
  <si>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</si>
  <si>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</si>
  <si>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</si>
  <si>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</si>
  <si>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</si>
  <si>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</si>
  <si>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</si>
  <si>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</si>
  <si>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</si>
  <si>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</si>
  <si>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</si>
  <si>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</si>
  <si>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</si>
  <si>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</si>
  <si>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</si>
  <si>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</si>
  <si>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</si>
  <si>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</si>
  <si>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</si>
  <si>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</si>
  <si>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</si>
  <si>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</si>
  <si>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</si>
  <si>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</si>
  <si>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</si>
  <si>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</si>
  <si>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</si>
  <si>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</si>
  <si>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</si>
  <si>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</si>
  <si>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</si>
  <si>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</si>
  <si>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</si>
  <si>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</si>
  <si>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</si>
  <si>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</si>
  <si>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</si>
  <si>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</si>
  <si>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</si>
  <si>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</si>
  <si>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</si>
  <si>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</si>
  <si>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</si>
  <si>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</si>
  <si>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</si>
  <si>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</si>
  <si>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</si>
  <si>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</si>
  <si>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</si>
  <si>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</si>
  <si>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</si>
  <si>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</si>
  <si>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</si>
  <si>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</si>
  <si>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</si>
  <si>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</si>
  <si>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</si>
  <si>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</si>
  <si>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</si>
  <si>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</si>
  <si>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</si>
  <si>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</si>
  <si>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</si>
  <si>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</si>
  <si>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</si>
  <si>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</si>
  <si>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</si>
  <si>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</si>
  <si>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</si>
  <si>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</si>
  <si>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</si>
  <si>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</si>
  <si>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</si>
  <si>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</si>
  <si>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</si>
  <si>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</si>
  <si>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</si>
  <si>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</si>
  <si>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</si>
  <si>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</si>
  <si>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</si>
  <si>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</si>
  <si>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</si>
  <si>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</si>
  <si>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</si>
  <si>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</si>
  <si>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</si>
  <si>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</si>
  <si>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</si>
  <si>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</si>
  <si>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</si>
  <si>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</si>
  <si>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</si>
  <si>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</si>
  <si>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</si>
  <si>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</si>
  <si>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</si>
  <si>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</si>
  <si>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</si>
  <si>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</si>
  <si>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</si>
  <si>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</si>
  <si>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</si>
  <si>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</si>
  <si>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</si>
  <si>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</si>
  <si>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</si>
  <si>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</si>
  <si>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</si>
  <si>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</si>
  <si>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</si>
  <si>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</si>
  <si>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</si>
  <si>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</si>
  <si>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</si>
  <si>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</si>
  <si>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</si>
  <si>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</si>
  <si>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</si>
  <si>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</si>
  <si>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</si>
  <si>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</si>
  <si>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</si>
  <si>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</si>
  <si>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</si>
  <si>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</si>
  <si>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</si>
  <si>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</si>
  <si>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</si>
  <si>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</si>
  <si>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</si>
  <si>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</si>
  <si>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</si>
  <si>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</si>
  <si>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</si>
  <si>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</si>
  <si>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</si>
  <si>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</si>
  <si>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</si>
  <si>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</si>
  <si>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</si>
  <si>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</si>
  <si>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</si>
  <si>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</si>
  <si>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</si>
  <si>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</si>
  <si>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</si>
  <si>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</si>
  <si>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</si>
  <si>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</si>
  <si>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</si>
  <si>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</si>
  <si>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</si>
  <si>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</si>
  <si>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</si>
  <si>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</si>
  <si>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</si>
  <si>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</si>
  <si>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</si>
  <si>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</si>
  <si>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</si>
  <si>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</si>
  <si>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</si>
  <si>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</si>
  <si>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</si>
  <si>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</si>
  <si>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</si>
  <si>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</si>
  <si>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</si>
  <si>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</si>
  <si>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</si>
  <si>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</si>
  <si>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</si>
  <si>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</si>
  <si>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</si>
  <si>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</si>
  <si>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</si>
  <si>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</si>
  <si>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</si>
  <si>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</si>
  <si>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</si>
  <si>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</si>
  <si>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</si>
  <si>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</si>
  <si>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</si>
  <si>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</si>
  <si>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</si>
  <si>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</si>
  <si>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</si>
  <si>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</si>
  <si>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</si>
  <si>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</si>
  <si>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</si>
  <si>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</si>
  <si>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</si>
  <si>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</si>
  <si>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</si>
  <si>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</si>
  <si>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</si>
  <si>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</si>
  <si>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</si>
  <si>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</si>
  <si>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</si>
  <si>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</si>
  <si>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</si>
  <si>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</si>
  <si>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</si>
  <si>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</si>
  <si>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</si>
  <si>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</si>
  <si>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</si>
  <si>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</si>
  <si>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</si>
  <si>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</si>
  <si>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</si>
  <si>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</si>
  <si>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</si>
  <si>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</si>
  <si>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</si>
  <si>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</si>
  <si>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</si>
  <si>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</si>
  <si>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</si>
  <si>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</si>
  <si>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</si>
  <si>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</si>
  <si>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</si>
  <si>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</si>
  <si>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</si>
  <si>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</si>
  <si>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</si>
  <si>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</si>
  <si>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</si>
  <si>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</si>
  <si>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</si>
  <si>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</si>
  <si>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</si>
  <si>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</si>
  <si>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</si>
  <si>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</si>
  <si>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</si>
  <si>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</si>
  <si>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</si>
  <si>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</si>
  <si>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</si>
  <si>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</si>
  <si>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</si>
  <si>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</si>
  <si>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</si>
  <si>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</si>
  <si>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</si>
  <si>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</si>
  <si>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</si>
  <si>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</si>
  <si>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</si>
  <si>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</si>
  <si>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</si>
  <si>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</si>
  <si>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</si>
  <si>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</si>
  <si>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</si>
  <si>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</si>
  <si>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</si>
  <si>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</si>
  <si>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</si>
  <si>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</si>
  <si>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</si>
  <si>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</si>
  <si>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</si>
  <si>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</si>
  <si>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</si>
  <si>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</si>
  <si>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</si>
  <si>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</si>
  <si>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</si>
  <si>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</si>
  <si>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</si>
  <si>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</si>
  <si>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</si>
  <si>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</si>
  <si>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</si>
  <si>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</si>
  <si>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</si>
  <si>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</si>
  <si>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</si>
  <si>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</si>
  <si>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</si>
  <si>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</si>
  <si>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</si>
  <si>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</si>
  <si>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</si>
  <si>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</si>
  <si>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</si>
  <si>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</si>
  <si>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</si>
  <si>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</si>
  <si>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</si>
  <si>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</si>
  <si>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</si>
  <si>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</si>
  <si>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</si>
  <si>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</si>
  <si>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</si>
  <si>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</si>
  <si>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</si>
  <si>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</si>
  <si>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</si>
  <si>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</si>
  <si>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</si>
  <si>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</si>
  <si>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</si>
  <si>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</si>
  <si>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</si>
  <si>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</si>
  <si>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</si>
  <si>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</si>
  <si>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</si>
  <si>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</si>
  <si>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</si>
  <si>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</si>
  <si>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</si>
  <si>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</si>
  <si>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</si>
  <si>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</si>
  <si>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</si>
  <si>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</si>
  <si>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</si>
  <si>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</si>
  <si>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</si>
  <si>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</si>
  <si>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</si>
  <si>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</si>
  <si>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</si>
  <si>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</si>
  <si>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</si>
  <si>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</si>
  <si>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</si>
  <si>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</si>
  <si>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</si>
  <si>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</si>
  <si>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</si>
  <si>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</si>
  <si>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</si>
  <si>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</si>
  <si>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</si>
  <si>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</si>
  <si>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</si>
  <si>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</si>
  <si>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</si>
  <si>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</si>
  <si>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</si>
  <si>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</si>
  <si>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</si>
  <si>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</si>
  <si>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</si>
  <si>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</si>
  <si>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</si>
  <si>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</si>
  <si>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</si>
  <si>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</si>
  <si>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</si>
  <si>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</si>
  <si>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</si>
  <si>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</si>
  <si>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</si>
  <si>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</si>
  <si>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</si>
  <si>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</si>
  <si>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</si>
  <si>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</si>
  <si>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</si>
  <si>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</si>
  <si>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</si>
  <si>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</si>
  <si>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</si>
  <si>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</si>
  <si>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</si>
  <si>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</si>
  <si>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</si>
  <si>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</si>
  <si>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</si>
  <si>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</si>
  <si>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</si>
  <si>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</si>
  <si>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</si>
  <si>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</si>
  <si>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</si>
  <si>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</si>
  <si>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</si>
  <si>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</si>
  <si>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</si>
  <si>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</si>
  <si>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</si>
  <si>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</si>
  <si>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</si>
  <si>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</si>
  <si>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</si>
  <si>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</si>
  <si>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</si>
  <si>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</si>
  <si>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</si>
  <si>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</si>
  <si>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</si>
  <si>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</si>
  <si>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</si>
  <si>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</si>
  <si>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</si>
  <si>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</si>
  <si>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</si>
  <si>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</si>
  <si>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</si>
  <si>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</si>
  <si>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</si>
  <si>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</si>
  <si>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</si>
  <si>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</si>
  <si>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</si>
  <si>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</si>
  <si>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</si>
  <si>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</si>
  <si>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</si>
  <si>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</si>
  <si>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</si>
  <si>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</si>
  <si>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</si>
  <si>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</si>
  <si>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</si>
  <si>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</si>
  <si>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</si>
  <si>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</si>
  <si>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</si>
  <si>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</si>
  <si>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</si>
  <si>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</si>
  <si>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</si>
  <si>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</si>
  <si>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</si>
  <si>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</si>
  <si>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</si>
  <si>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</si>
  <si>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</si>
  <si>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</si>
  <si>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</si>
  <si>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</si>
  <si>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</si>
  <si>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</si>
  <si>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</si>
  <si>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</si>
  <si>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</si>
  <si>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</si>
  <si>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</si>
  <si>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</si>
  <si>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</si>
  <si>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</si>
  <si>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</si>
  <si>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</si>
  <si>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</si>
  <si>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</si>
  <si>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</si>
  <si>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</si>
  <si>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</si>
  <si>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</si>
  <si>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</si>
  <si>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</si>
  <si>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</si>
  <si>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</si>
  <si>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</si>
  <si>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</si>
  <si>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</si>
  <si>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</si>
  <si>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</si>
  <si>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</si>
  <si>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</si>
  <si>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</si>
  <si>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</si>
  <si>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</si>
  <si>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</si>
  <si>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</si>
  <si>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</si>
  <si>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</si>
  <si>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</si>
  <si>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</si>
  <si>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</si>
  <si>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</si>
  <si>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</si>
  <si>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</si>
  <si>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</si>
  <si>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</si>
  <si>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</si>
  <si>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</si>
  <si>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</si>
  <si>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</si>
  <si>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</si>
  <si>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</si>
  <si>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</si>
  <si>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</si>
  <si>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</si>
  <si>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</si>
  <si>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</si>
  <si>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</si>
  <si>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</si>
  <si>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</si>
  <si>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</si>
  <si>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</si>
  <si>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</si>
  <si>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</si>
  <si>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</si>
  <si>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</si>
  <si>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</si>
  <si>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</si>
  <si>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</si>
  <si>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</si>
  <si>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</si>
  <si>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</si>
  <si>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</si>
  <si>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</si>
  <si>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</si>
  <si>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</si>
  <si>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</si>
  <si>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</si>
  <si>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</si>
  <si>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</si>
  <si>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</si>
  <si>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</si>
  <si>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</si>
  <si>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</si>
  <si>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</si>
  <si>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</si>
  <si>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</si>
  <si>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</si>
  <si>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</si>
  <si>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</si>
  <si>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</si>
  <si>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</si>
  <si>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</si>
  <si>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</si>
  <si>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</si>
  <si>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</si>
  <si>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</si>
  <si>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</si>
  <si>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</si>
  <si>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</si>
  <si>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</si>
  <si>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</si>
  <si>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</si>
  <si>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</si>
  <si>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</si>
  <si>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</si>
  <si>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</si>
  <si>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</si>
  <si>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</si>
  <si>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</si>
  <si>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</si>
  <si>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</si>
  <si>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</si>
  <si>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</si>
  <si>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</si>
  <si>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</si>
  <si>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</si>
  <si>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</si>
  <si>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</si>
  <si>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</si>
  <si>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</si>
  <si>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</si>
  <si>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</si>
  <si>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</si>
  <si>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</si>
  <si>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</si>
  <si>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</si>
  <si>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</si>
  <si>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</si>
  <si>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</si>
  <si>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</si>
  <si>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</si>
  <si>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</si>
  <si>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</si>
  <si>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</si>
  <si>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</si>
  <si>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</si>
  <si>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</si>
  <si>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</si>
  <si>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</si>
  <si>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</si>
  <si>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</si>
  <si>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</si>
  <si>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</si>
  <si>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</si>
  <si>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</si>
  <si>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</si>
  <si>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</si>
  <si>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</si>
  <si>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</si>
  <si>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</si>
  <si>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</si>
  <si>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</si>
  <si>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</si>
  <si>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</si>
  <si>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</si>
  <si>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</si>
  <si>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</si>
  <si>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</si>
  <si>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</si>
  <si>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</si>
  <si>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</si>
  <si>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</si>
  <si>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</si>
  <si>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</si>
  <si>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</si>
  <si>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</si>
  <si>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</si>
  <si>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</si>
  <si>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</si>
  <si>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</si>
  <si>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</si>
  <si>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</si>
  <si>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</si>
  <si>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</si>
  <si>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</si>
  <si>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</si>
  <si>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</si>
  <si>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</si>
  <si>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</si>
  <si>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</si>
  <si>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</si>
  <si>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</si>
  <si>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</si>
  <si>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</si>
  <si>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</si>
  <si>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</si>
  <si>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</si>
  <si>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</si>
  <si>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</si>
  <si>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</si>
  <si>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</si>
  <si>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</si>
  <si>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</si>
  <si>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</si>
  <si>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</si>
  <si>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</si>
  <si>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</si>
  <si>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</si>
  <si>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</si>
  <si>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</si>
  <si>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</si>
  <si>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</si>
  <si>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</si>
  <si>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</si>
  <si>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</si>
  <si>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</si>
  <si>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</si>
  <si>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</si>
  <si>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</si>
  <si>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</si>
  <si>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</si>
  <si>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</si>
  <si>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</si>
  <si>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</si>
  <si>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</si>
  <si>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</si>
  <si>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</si>
  <si>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</si>
  <si>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</si>
  <si>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</si>
  <si>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</si>
  <si>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</si>
  <si>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</si>
  <si>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</si>
  <si>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</si>
  <si>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</si>
  <si>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</si>
  <si>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</si>
  <si>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</si>
  <si>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</si>
  <si>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</si>
  <si>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</si>
  <si>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</si>
  <si>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</si>
  <si>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</si>
  <si>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</si>
  <si>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</si>
  <si>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</si>
  <si>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</si>
  <si>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</si>
  <si>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</si>
  <si>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</si>
  <si>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</si>
  <si>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</si>
  <si>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</si>
  <si>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</si>
  <si>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</si>
  <si>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</si>
  <si>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</si>
  <si>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</si>
  <si>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</si>
  <si>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</si>
  <si>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</si>
  <si>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</si>
  <si>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</si>
  <si>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</si>
  <si>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</si>
  <si>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</si>
  <si>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</si>
  <si>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</si>
  <si>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</si>
  <si>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</si>
  <si>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</si>
  <si>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</si>
  <si>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</si>
  <si>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</si>
  <si>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</si>
  <si>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</si>
  <si>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</si>
  <si>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</si>
  <si>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</si>
  <si>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</si>
  <si>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</si>
  <si>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</si>
  <si>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</si>
  <si>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</si>
  <si>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</si>
  <si>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</si>
  <si>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</si>
  <si>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</si>
  <si>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</si>
  <si>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</si>
  <si>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</si>
  <si>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</si>
  <si>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</si>
  <si>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</si>
  <si>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</si>
  <si>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</si>
  <si>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</si>
  <si>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</si>
  <si>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</si>
  <si>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</si>
  <si>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</si>
  <si>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</si>
  <si>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</si>
  <si>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</si>
  <si>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</si>
  <si>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</si>
  <si>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</si>
  <si>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</si>
  <si>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</si>
  <si>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</si>
  <si>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</si>
  <si>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</si>
  <si>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</si>
  <si>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</si>
  <si>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</si>
  <si>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</si>
  <si>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</si>
  <si>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</si>
  <si>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</si>
  <si>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</si>
  <si>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</si>
  <si>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</si>
  <si>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</si>
  <si>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</si>
  <si>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</si>
  <si>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</si>
  <si>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</si>
  <si>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</si>
  <si>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</si>
  <si>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</si>
  <si>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</si>
  <si>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</si>
  <si>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</si>
  <si>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</si>
  <si>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</si>
  <si>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</si>
  <si>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</si>
  <si>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</si>
  <si>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</si>
  <si>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</si>
  <si>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</si>
  <si>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</si>
  <si>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</si>
  <si>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</si>
  <si>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</si>
  <si>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</si>
  <si>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</si>
  <si>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</si>
  <si>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</si>
  <si>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</si>
  <si>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</si>
  <si>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</si>
  <si>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</si>
  <si>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</si>
  <si>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</si>
  <si>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</si>
  <si>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</si>
  <si>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</si>
  <si>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</si>
  <si>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</si>
  <si>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</si>
  <si>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</si>
  <si>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</si>
  <si>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</si>
  <si>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</si>
  <si>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</si>
  <si>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</si>
  <si>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</si>
  <si>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</si>
  <si>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</si>
  <si>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</si>
  <si>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</si>
  <si>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</si>
  <si>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</si>
  <si>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</si>
  <si>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</si>
  <si>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</si>
  <si>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</si>
  <si>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</si>
  <si>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</si>
  <si>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</si>
  <si>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</si>
  <si>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</si>
  <si>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</si>
  <si>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</si>
  <si>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</si>
  <si>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</si>
  <si>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</si>
  <si>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</si>
  <si>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</si>
  <si>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</si>
  <si>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</si>
  <si>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</si>
  <si>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</si>
  <si>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</si>
  <si>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</si>
  <si>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</si>
  <si>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</si>
  <si>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</si>
  <si>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</si>
  <si>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</si>
  <si>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</si>
  <si>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</si>
  <si>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</si>
  <si>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</si>
  <si>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</si>
  <si>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</si>
  <si>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</si>
  <si>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</si>
  <si>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</si>
  <si>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</si>
  <si>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</si>
  <si>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</si>
  <si>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</si>
  <si>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</si>
  <si>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</si>
  <si>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</si>
  <si>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</si>
  <si>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</si>
  <si>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</si>
  <si>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</si>
  <si>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</si>
  <si>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</si>
  <si>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</si>
  <si>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</si>
  <si>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</si>
  <si>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</si>
  <si>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</si>
  <si>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</si>
  <si>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</si>
  <si>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</si>
  <si>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</si>
  <si>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</si>
  <si>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</si>
  <si>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</si>
  <si>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</si>
  <si>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</si>
  <si>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</si>
  <si>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</si>
  <si>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</si>
  <si>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</si>
  <si>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</si>
  <si>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</si>
  <si>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</si>
  <si>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</si>
  <si>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</si>
  <si>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</si>
  <si>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</si>
  <si>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</si>
  <si>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</si>
  <si>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</si>
  <si>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</si>
  <si>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</si>
  <si>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</si>
  <si>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</si>
  <si>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</si>
  <si>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</si>
  <si>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</si>
  <si>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</si>
  <si>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</si>
  <si>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</si>
  <si>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</si>
  <si>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</si>
  <si>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</si>
  <si>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</si>
  <si>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</si>
  <si>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</si>
  <si>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</si>
  <si>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</si>
  <si>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</si>
  <si>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</si>
  <si>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</si>
  <si>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</si>
  <si>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</si>
  <si>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</si>
  <si>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</si>
  <si>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</si>
  <si>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</si>
  <si>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</si>
  <si>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</si>
  <si>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</si>
  <si>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</si>
  <si>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</si>
  <si>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</si>
  <si>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</si>
  <si>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</si>
  <si>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</si>
  <si>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</si>
  <si>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</si>
  <si>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</si>
  <si>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</si>
  <si>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</si>
  <si>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</si>
  <si>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</si>
  <si>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</si>
  <si>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</si>
  <si>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</si>
  <si>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</si>
  <si>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</si>
  <si>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</si>
  <si>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</si>
  <si>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</si>
  <si>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</si>
  <si>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</si>
  <si>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</si>
  <si>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</si>
  <si>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</si>
  <si>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</si>
  <si>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</si>
  <si>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</si>
  <si>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</si>
  <si>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</si>
  <si>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</si>
  <si>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</si>
  <si>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</si>
  <si>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</si>
  <si>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</si>
  <si>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</si>
  <si>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</si>
  <si>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</si>
  <si>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</si>
  <si>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</si>
  <si>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</si>
  <si>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</si>
  <si>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</si>
  <si>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</si>
  <si>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</si>
  <si>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</si>
  <si>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</si>
  <si>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</si>
  <si>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</si>
  <si>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</si>
  <si>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</si>
  <si>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</si>
  <si>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</si>
  <si>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</si>
  <si>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</si>
  <si>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</si>
  <si>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</si>
  <si>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</si>
  <si>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</si>
  <si>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</si>
  <si>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</si>
  <si>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</si>
  <si>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</si>
  <si>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</si>
  <si>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</si>
  <si>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</si>
  <si>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</si>
  <si>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</si>
  <si>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</si>
  <si>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</si>
  <si>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</si>
  <si>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</si>
  <si>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</si>
  <si>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</si>
  <si>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</si>
  <si>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</si>
  <si>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</si>
  <si>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</si>
  <si>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</si>
  <si>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</si>
  <si>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</si>
  <si>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</si>
  <si>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</si>
  <si>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</si>
  <si>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</si>
  <si>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</si>
  <si>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</si>
  <si>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</si>
  <si>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</si>
  <si>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</si>
  <si>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</si>
  <si>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</si>
  <si>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</si>
  <si>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</si>
  <si>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</si>
  <si>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</si>
  <si>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</si>
  <si>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</si>
  <si>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</si>
  <si>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</si>
  <si>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</si>
  <si>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</si>
  <si>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</si>
  <si>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</si>
  <si>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</si>
  <si>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</si>
  <si>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</si>
  <si>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</si>
  <si>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</si>
  <si>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</si>
  <si>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</si>
  <si>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</si>
  <si>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</si>
  <si>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</si>
  <si>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</si>
  <si>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</si>
  <si>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</si>
  <si>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</si>
  <si>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</si>
  <si>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</si>
  <si>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</si>
  <si>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</si>
  <si>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</si>
  <si>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</si>
  <si>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</si>
  <si>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</si>
  <si>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</si>
  <si>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</si>
  <si>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</si>
  <si>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</si>
  <si>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</si>
  <si>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</si>
  <si>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</si>
  <si>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</si>
  <si>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</si>
  <si>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</si>
  <si>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</si>
  <si>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</si>
  <si>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</si>
  <si>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</si>
  <si>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</si>
  <si>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</si>
  <si>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</si>
  <si>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</si>
  <si>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</si>
  <si>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</si>
  <si>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</si>
  <si>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</si>
  <si>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</si>
  <si>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</si>
  <si>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</si>
  <si>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</si>
  <si>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</si>
  <si>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</si>
  <si>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</si>
  <si>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</si>
  <si>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</si>
  <si>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</si>
  <si>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</si>
  <si>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</si>
  <si>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</si>
  <si>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</si>
  <si>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</si>
  <si>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</si>
  <si>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</si>
  <si>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</si>
  <si>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</si>
  <si>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</si>
  <si>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</si>
  <si>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</si>
  <si>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</si>
  <si>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</si>
  <si>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</si>
  <si>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</si>
  <si>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</si>
  <si>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</si>
  <si>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</si>
  <si>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</si>
  <si>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</si>
  <si>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</si>
  <si>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</si>
  <si>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</si>
  <si>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</si>
  <si>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</si>
  <si>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</si>
  <si>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</si>
  <si>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</si>
  <si>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</si>
  <si>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</si>
  <si>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</si>
  <si>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</si>
  <si>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</si>
  <si>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</si>
  <si>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</si>
  <si>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</si>
  <si>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</si>
  <si>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</si>
  <si>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</si>
  <si>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</si>
  <si>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</si>
  <si>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</si>
  <si>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</si>
  <si>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</si>
  <si>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</si>
  <si>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</si>
  <si>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</si>
  <si>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</si>
  <si>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</si>
  <si>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</si>
  <si>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</si>
  <si>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</si>
  <si>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</si>
  <si>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</si>
  <si>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</si>
  <si>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</si>
  <si>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</si>
  <si>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</si>
  <si>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</si>
  <si>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</si>
  <si>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</si>
  <si>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</si>
  <si>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</si>
  <si>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</si>
  <si>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</si>
  <si>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</si>
  <si>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</si>
  <si>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</si>
  <si>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</si>
  <si>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</si>
  <si>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</si>
  <si>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</si>
  <si>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</si>
  <si>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</si>
  <si>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</si>
  <si>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</si>
  <si>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</si>
  <si>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</si>
  <si>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</si>
  <si>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</si>
  <si>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</si>
  <si>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</si>
  <si>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</si>
  <si>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</si>
  <si>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</si>
  <si>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</si>
  <si>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</si>
  <si>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</si>
  <si>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</si>
  <si>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</si>
  <si>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</si>
  <si>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</si>
  <si>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</si>
  <si>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</si>
  <si>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</si>
  <si>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</si>
  <si>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</si>
  <si>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</si>
  <si>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</si>
  <si>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</si>
  <si>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</si>
  <si>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</si>
  <si>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</si>
  <si>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</si>
  <si>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</si>
  <si>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</si>
  <si>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</si>
  <si>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</si>
  <si>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</si>
  <si>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</si>
  <si>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</si>
  <si>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</si>
  <si>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</si>
  <si>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</si>
  <si>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</si>
  <si>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</si>
  <si>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</si>
  <si>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</si>
  <si>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</si>
  <si>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</si>
  <si>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</si>
  <si>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</si>
  <si>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</si>
  <si>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</si>
  <si>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</si>
  <si>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</si>
  <si>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</si>
  <si>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</si>
  <si>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</si>
  <si>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</si>
  <si>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</si>
  <si>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</si>
  <si>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</si>
  <si>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</si>
  <si>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</si>
  <si>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</si>
  <si>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</si>
  <si>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</si>
  <si>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</si>
  <si>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</si>
  <si>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</si>
  <si>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</si>
  <si>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</si>
  <si>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</si>
  <si>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</si>
  <si>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</si>
  <si>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</si>
  <si>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</si>
  <si>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</si>
  <si>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</si>
  <si>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</si>
  <si>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</si>
  <si>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</si>
  <si>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</si>
  <si>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</si>
  <si>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</si>
  <si>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</si>
  <si>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</si>
  <si>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</si>
  <si>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</si>
  <si>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</si>
  <si>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</si>
  <si>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</si>
  <si>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</si>
  <si>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</si>
  <si>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</si>
  <si>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</si>
  <si>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</si>
  <si>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</si>
  <si>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</si>
  <si>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</si>
  <si>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</si>
  <si>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</si>
  <si>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</si>
  <si>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</si>
  <si>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</si>
  <si>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</si>
  <si>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</si>
  <si>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</si>
  <si>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</si>
  <si>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</si>
  <si>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</si>
  <si>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</si>
  <si>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</si>
  <si>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</si>
  <si>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</si>
  <si>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</si>
  <si>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</si>
  <si>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</si>
  <si>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</si>
  <si>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</si>
  <si>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</si>
  <si>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</si>
  <si>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</si>
  <si>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</si>
  <si>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</si>
  <si>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</si>
  <si>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</si>
  <si>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</si>
  <si>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</si>
  <si>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</si>
  <si>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</si>
  <si>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</si>
  <si>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</si>
  <si>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</si>
  <si>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</si>
  <si>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</si>
  <si>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</si>
  <si>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</si>
  <si>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</si>
  <si>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</si>
  <si>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</si>
  <si>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</si>
  <si>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</si>
  <si>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</si>
  <si>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</si>
  <si>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</si>
  <si>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</si>
  <si>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</si>
  <si>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</si>
  <si>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</si>
  <si>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</si>
  <si>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</si>
  <si>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</si>
  <si>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</si>
  <si>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</si>
  <si>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</si>
  <si>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</si>
  <si>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</si>
  <si>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</si>
  <si>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</si>
  <si>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</si>
  <si>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</si>
  <si>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</si>
  <si>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</si>
  <si>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</si>
  <si>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</si>
  <si>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</si>
  <si>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</si>
  <si>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</si>
  <si>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</si>
  <si>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</si>
  <si>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</si>
  <si>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</si>
  <si>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</si>
  <si>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</si>
  <si>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</si>
  <si>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</si>
  <si>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</si>
  <si>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</si>
  <si>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</si>
  <si>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</si>
  <si>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</si>
  <si>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</si>
  <si>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</si>
  <si>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</si>
  <si>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</si>
  <si>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</si>
  <si>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</si>
  <si>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</si>
  <si>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</si>
  <si>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</si>
  <si>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</si>
  <si>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</si>
  <si>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</si>
  <si>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</si>
  <si>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</si>
  <si>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</si>
  <si>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</si>
  <si>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</si>
  <si>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</si>
  <si>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</si>
  <si>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</si>
  <si>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</si>
  <si>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</si>
  <si>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</si>
  <si>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</si>
  <si>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</si>
  <si>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</si>
  <si>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</si>
  <si>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</si>
  <si>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</si>
  <si>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</si>
  <si>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</si>
  <si>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</si>
  <si>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</si>
  <si>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</si>
  <si>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</si>
  <si>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</si>
  <si>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</si>
  <si>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</si>
  <si>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</si>
  <si>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</si>
  <si>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</si>
  <si>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</si>
  <si>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</si>
  <si>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</si>
  <si>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</si>
  <si>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</si>
  <si>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</si>
  <si>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</si>
  <si>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</si>
  <si>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</si>
  <si>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</si>
  <si>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</si>
  <si>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</si>
  <si>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</si>
  <si>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</si>
  <si>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</si>
  <si>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</si>
  <si>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</si>
  <si>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</si>
  <si>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</si>
  <si>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</si>
  <si>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</si>
  <si>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</si>
  <si>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</si>
  <si>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</si>
  <si>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</si>
  <si>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</si>
  <si>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</si>
  <si>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</si>
  <si>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</si>
  <si>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</si>
  <si>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</si>
  <si>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</si>
  <si>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</si>
  <si>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</si>
  <si>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</si>
  <si>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</si>
  <si>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</si>
  <si>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</si>
  <si>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</si>
  <si>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</si>
  <si>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</si>
  <si>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</si>
  <si>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</si>
  <si>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</si>
  <si>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</si>
  <si>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</si>
  <si>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</si>
  <si>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</si>
  <si>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</si>
  <si>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</si>
  <si>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</si>
  <si>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</si>
  <si>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</si>
  <si>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</si>
  <si>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</si>
  <si>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</si>
  <si>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</si>
  <si>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</si>
  <si>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</si>
  <si>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</si>
  <si>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</si>
  <si>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</si>
  <si>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</si>
  <si>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</si>
  <si>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</si>
  <si>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</si>
  <si>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</si>
  <si>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</si>
  <si>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</si>
  <si>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</si>
  <si>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</si>
  <si>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</si>
  <si>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</si>
  <si>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</si>
  <si>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</si>
  <si>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</si>
  <si>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</si>
  <si>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</si>
  <si>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</si>
  <si>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</si>
  <si>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</si>
  <si>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</si>
  <si>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</si>
  <si>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</si>
  <si>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</si>
  <si>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</si>
  <si>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</si>
  <si>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</si>
  <si>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</si>
  <si>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</si>
  <si>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</si>
  <si>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</si>
  <si>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</si>
  <si>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</si>
  <si>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</si>
  <si>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</si>
  <si>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</si>
  <si>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</si>
  <si>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</si>
  <si>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</si>
  <si>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</si>
  <si>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</si>
  <si>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</si>
  <si>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</si>
  <si>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</si>
  <si>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</si>
  <si>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</si>
  <si>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</si>
  <si>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</si>
  <si>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</si>
  <si>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</si>
  <si>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</si>
  <si>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</si>
  <si>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</si>
  <si>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</si>
  <si>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</si>
  <si>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</si>
  <si>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</si>
  <si>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</si>
  <si>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</si>
  <si>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</si>
  <si>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</si>
  <si>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</si>
  <si>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</si>
  <si>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</si>
  <si>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</si>
  <si>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</si>
  <si>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</si>
  <si>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</si>
  <si>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</si>
  <si>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</si>
  <si>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</si>
  <si>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</si>
  <si>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</si>
  <si>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</si>
  <si>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</si>
  <si>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</si>
  <si>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</si>
  <si>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</si>
  <si>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</si>
  <si>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</si>
  <si>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</si>
  <si>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</si>
  <si>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</si>
  <si>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</si>
  <si>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</si>
  <si>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</si>
  <si>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</si>
  <si>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</si>
  <si>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</si>
  <si>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</si>
  <si>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</si>
  <si>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</si>
  <si>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</si>
  <si>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</si>
  <si>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</si>
  <si>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</si>
  <si>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</si>
  <si>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</si>
  <si>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</si>
  <si>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</si>
  <si>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</si>
  <si>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</si>
  <si>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</si>
  <si>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</si>
  <si>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</si>
  <si>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</si>
  <si>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</si>
  <si>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</si>
  <si>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</si>
  <si>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</si>
  <si>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</si>
  <si>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</si>
  <si>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</si>
  <si>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</si>
  <si>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</si>
  <si>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</si>
  <si>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</si>
  <si>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</si>
  <si>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</si>
  <si>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</si>
  <si>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</si>
  <si>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</si>
  <si>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</si>
  <si>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</si>
  <si>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</si>
  <si>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</si>
  <si>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</si>
  <si>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</si>
  <si>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</si>
  <si>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</si>
  <si>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</si>
  <si>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</si>
  <si>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</si>
  <si>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</si>
  <si>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</si>
  <si>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</si>
  <si>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</si>
  <si>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</si>
  <si>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</si>
  <si>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</si>
  <si>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</si>
  <si>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</si>
  <si>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</si>
  <si>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</si>
  <si>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</si>
  <si>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</si>
  <si>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</si>
  <si>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</si>
  <si>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</si>
  <si>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</si>
  <si>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</si>
  <si>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</si>
  <si>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</si>
  <si>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</si>
  <si>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</si>
  <si>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</si>
  <si>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</si>
  <si>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</si>
  <si>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</si>
  <si>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</si>
  <si>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</si>
  <si>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</si>
  <si>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</si>
  <si>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</si>
  <si>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</si>
  <si>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</si>
  <si>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</si>
  <si>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</si>
  <si>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</si>
  <si>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</si>
  <si>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</si>
  <si>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</si>
  <si>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</si>
  <si>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</si>
  <si>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</si>
  <si>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</si>
  <si>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</si>
  <si>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</si>
  <si>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</si>
  <si>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</si>
  <si>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</si>
  <si>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</si>
  <si>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</si>
  <si>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</si>
  <si>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</si>
  <si>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</si>
  <si>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</si>
  <si>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</si>
  <si>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</si>
  <si>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</si>
  <si>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</si>
  <si>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</si>
  <si>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</si>
  <si>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</si>
  <si>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</si>
  <si>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</si>
  <si>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</si>
  <si>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</si>
  <si>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</si>
  <si>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</si>
  <si>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</si>
  <si>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</si>
  <si>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</si>
  <si>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</si>
  <si>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</si>
  <si>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</si>
  <si>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</si>
  <si>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</si>
  <si>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</si>
  <si>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</si>
  <si>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</si>
  <si>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</si>
  <si>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</si>
  <si>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</si>
  <si>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</si>
  <si>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</si>
  <si>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</si>
  <si>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</si>
  <si>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</si>
  <si>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</si>
  <si>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</si>
  <si>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</si>
  <si>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</si>
  <si>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</si>
  <si>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</si>
  <si>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</si>
  <si>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</si>
  <si>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</si>
  <si>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</si>
  <si>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</si>
  <si>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</si>
  <si>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</si>
  <si>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</si>
  <si>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</si>
  <si>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</si>
  <si>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</si>
  <si>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</si>
  <si>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</si>
  <si>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</si>
  <si>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</si>
  <si>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</si>
  <si>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</si>
  <si>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</si>
  <si>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</si>
  <si>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</si>
  <si>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</si>
  <si>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</si>
  <si>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</si>
  <si>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</si>
  <si>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</si>
  <si>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</si>
  <si>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</si>
  <si>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</si>
  <si>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</si>
  <si>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</si>
  <si>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</si>
  <si>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</si>
  <si>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</si>
  <si>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</si>
  <si>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</si>
  <si>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</si>
  <si>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</si>
  <si>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</si>
  <si>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</si>
  <si>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</si>
  <si>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</si>
  <si>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</si>
  <si>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</si>
  <si>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</si>
  <si>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</si>
  <si>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</si>
  <si>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</si>
  <si>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</si>
  <si>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</si>
  <si>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</si>
  <si>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</si>
  <si>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</si>
  <si>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</si>
  <si>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</si>
  <si>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</si>
  <si>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</si>
  <si>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</si>
  <si>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</si>
  <si>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</si>
  <si>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</si>
  <si>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</si>
  <si>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</si>
  <si>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</si>
  <si>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</si>
  <si>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</si>
  <si>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</si>
  <si>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</si>
  <si>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</si>
  <si>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</si>
  <si>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</si>
  <si>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</si>
  <si>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</si>
  <si>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</si>
  <si>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</si>
  <si>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</si>
  <si>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</si>
  <si>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</si>
  <si>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</si>
  <si>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</si>
  <si>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</si>
  <si>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</si>
  <si>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</si>
  <si>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</si>
  <si>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</si>
  <si>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</si>
  <si>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</si>
  <si>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</si>
  <si>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</si>
  <si>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</si>
  <si>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</si>
  <si>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</si>
  <si>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</si>
  <si>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</si>
  <si>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</si>
  <si>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</si>
  <si>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</si>
  <si>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</si>
  <si>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</si>
  <si>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</si>
  <si>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</si>
  <si>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</si>
  <si>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</si>
  <si>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</si>
  <si>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</si>
  <si>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</si>
  <si>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</si>
  <si>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</si>
  <si>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</si>
  <si>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</si>
  <si>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</si>
  <si>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</si>
  <si>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</si>
  <si>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</si>
  <si>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</si>
  <si>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</si>
  <si>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</si>
  <si>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</si>
  <si>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</si>
  <si>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</si>
  <si>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</si>
  <si>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</si>
  <si>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</si>
  <si>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</si>
  <si>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</si>
  <si>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</si>
  <si>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</si>
  <si>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</si>
  <si>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</si>
  <si>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</si>
  <si>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</si>
  <si>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</si>
  <si>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</si>
  <si>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</si>
  <si>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</si>
  <si>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</si>
  <si>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</si>
  <si>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</si>
  <si>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</si>
  <si>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</si>
  <si>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</si>
  <si>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</si>
  <si>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</si>
  <si>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</si>
  <si>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</si>
  <si>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</si>
  <si>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</si>
  <si>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</si>
  <si>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</si>
  <si>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</si>
  <si>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</si>
  <si>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</si>
  <si>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</si>
  <si>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</si>
  <si>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</si>
  <si>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</si>
  <si>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</si>
  <si>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</si>
  <si>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</si>
  <si>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</si>
  <si>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</si>
  <si>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</si>
  <si>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</si>
  <si>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</si>
  <si>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</si>
  <si>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</si>
  <si>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</si>
  <si>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</si>
  <si>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</si>
  <si>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</si>
  <si>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</si>
  <si>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</si>
  <si>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</si>
  <si>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</si>
  <si>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</si>
  <si>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</si>
  <si>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</si>
  <si>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</si>
  <si>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</si>
  <si>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</si>
  <si>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</si>
  <si>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</si>
  <si>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</si>
  <si>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</si>
  <si>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</si>
  <si>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</si>
  <si>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</si>
  <si>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</si>
  <si>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</si>
  <si>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</si>
  <si>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</si>
  <si>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</si>
  <si>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</si>
  <si>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</si>
  <si>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</si>
  <si>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</si>
  <si>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</si>
  <si>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</si>
  <si>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</si>
  <si>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</si>
  <si>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</si>
  <si>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</si>
  <si>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</si>
  <si>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</si>
  <si>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</si>
  <si>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</si>
  <si>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</si>
  <si>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</si>
  <si>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</si>
  <si>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</si>
  <si>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</si>
  <si>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</si>
  <si>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</si>
  <si>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</si>
  <si>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</si>
  <si>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</si>
  <si>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</si>
  <si>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</si>
  <si>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</si>
  <si>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</si>
  <si>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</si>
  <si>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</si>
  <si>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</si>
  <si>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</si>
  <si>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</si>
  <si>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</si>
  <si>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</si>
  <si>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</si>
  <si>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</si>
  <si>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</si>
  <si>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</si>
  <si>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</si>
  <si>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</si>
  <si>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</si>
  <si>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</si>
  <si>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</si>
  <si>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</si>
  <si>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</si>
  <si>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</si>
  <si>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</si>
  <si>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</si>
  <si>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</si>
  <si>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</si>
  <si>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</si>
  <si>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</si>
  <si>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</si>
  <si>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</si>
  <si>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</si>
  <si>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</si>
  <si>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</si>
  <si>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</si>
  <si>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</si>
  <si>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</si>
  <si>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</si>
  <si>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</si>
  <si>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</si>
  <si>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</si>
  <si>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</si>
  <si>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</si>
  <si>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</si>
  <si>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</si>
  <si>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</si>
  <si>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</si>
  <si>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</si>
  <si>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</si>
  <si>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</si>
  <si>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</si>
  <si>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</si>
  <si>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</si>
  <si>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</si>
  <si>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</si>
  <si>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</si>
  <si>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</si>
  <si>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</si>
  <si>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</si>
  <si>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</si>
  <si>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</si>
  <si>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</si>
  <si>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</si>
  <si>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</si>
  <si>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</si>
  <si>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</si>
  <si>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</si>
  <si>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</si>
  <si>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</si>
  <si>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</si>
  <si>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</si>
  <si>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</si>
  <si>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</si>
  <si>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</si>
  <si>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</si>
  <si>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</si>
  <si>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</si>
  <si>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</si>
  <si>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</si>
  <si>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</si>
  <si>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</si>
  <si>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</si>
  <si>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</si>
  <si>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</si>
  <si>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</si>
  <si>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</si>
  <si>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</si>
  <si>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</si>
  <si>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</si>
  <si>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</si>
  <si>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</si>
  <si>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</si>
  <si>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</si>
  <si>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</si>
  <si>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</si>
  <si>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</si>
  <si>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</si>
  <si>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</si>
  <si>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</si>
  <si>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</si>
  <si>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</si>
  <si>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</si>
  <si>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</si>
  <si>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</si>
  <si>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</si>
  <si>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</si>
  <si>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</si>
  <si>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</si>
  <si>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</si>
  <si>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</si>
  <si>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</si>
  <si>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</si>
  <si>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</si>
  <si>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</si>
  <si>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</si>
  <si>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</si>
  <si>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</si>
  <si>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</si>
  <si>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</si>
  <si>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</si>
  <si>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</si>
  <si>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</si>
  <si>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</si>
  <si>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</si>
  <si>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</si>
  <si>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</si>
  <si>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</si>
  <si>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</si>
  <si>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</si>
  <si>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</si>
  <si>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</si>
  <si>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</si>
  <si>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</si>
  <si>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</si>
  <si>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</si>
  <si>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</si>
  <si>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</si>
  <si>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</si>
  <si>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</si>
  <si>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</si>
  <si>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</si>
  <si>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</si>
  <si>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</si>
  <si>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</si>
  <si>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</si>
  <si>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</si>
  <si>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</si>
  <si>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</si>
  <si>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</si>
  <si>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</si>
  <si>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</si>
  <si>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</si>
  <si>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</si>
  <si>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</si>
  <si>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</si>
  <si>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</si>
  <si>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</si>
  <si>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</si>
  <si>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</si>
  <si>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</si>
  <si>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</si>
  <si>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</si>
  <si>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</si>
  <si>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</si>
  <si>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</si>
  <si>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</si>
  <si>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</si>
  <si>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</si>
  <si>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</si>
  <si>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</si>
  <si>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</si>
  <si>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</si>
  <si>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</si>
  <si>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</si>
  <si>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</si>
  <si>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</si>
  <si>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</si>
  <si>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</si>
  <si>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</si>
  <si>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</si>
  <si>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</si>
  <si>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</si>
  <si>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</si>
  <si>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</si>
  <si>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</si>
  <si>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</si>
  <si>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</si>
  <si>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</si>
  <si>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</si>
  <si>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</si>
  <si>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</si>
  <si>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</si>
  <si>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</si>
  <si>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</si>
  <si>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</si>
  <si>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</si>
  <si>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</si>
  <si>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</si>
  <si>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</si>
  <si>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</si>
  <si>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</si>
  <si>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</si>
  <si>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</si>
  <si>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</si>
  <si>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</si>
  <si>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</si>
  <si>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</si>
  <si>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</si>
  <si>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</si>
  <si>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</si>
  <si>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</si>
  <si>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</si>
  <si>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</si>
  <si>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</si>
  <si>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</si>
  <si>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</si>
  <si>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</si>
  <si>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</si>
  <si>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</si>
  <si>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</si>
  <si>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</si>
  <si>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</si>
  <si>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</si>
  <si>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</si>
  <si>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</si>
  <si>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</si>
  <si>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</si>
  <si>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</si>
  <si>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</si>
  <si>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</si>
  <si>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</si>
  <si>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</si>
  <si>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</si>
  <si>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</si>
  <si>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</si>
  <si>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</si>
  <si>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</si>
  <si>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</si>
  <si>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</si>
  <si>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</si>
  <si>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</si>
  <si>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</si>
  <si>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</si>
  <si>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</si>
  <si>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</si>
  <si>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</si>
  <si>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</si>
  <si>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</si>
  <si>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</si>
  <si>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</si>
  <si>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</si>
  <si>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</si>
  <si>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</si>
  <si>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</si>
  <si>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</si>
  <si>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</si>
  <si>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</si>
  <si>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</si>
  <si>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</si>
  <si>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</si>
  <si>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</si>
  <si>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</si>
  <si>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</si>
  <si>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</si>
  <si>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</si>
  <si>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</si>
  <si>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</si>
  <si>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</si>
  <si>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</si>
  <si>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</si>
  <si>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</si>
  <si>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</si>
  <si>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</si>
  <si>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</si>
  <si>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</si>
  <si>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</si>
  <si>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</si>
  <si>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</si>
  <si>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</si>
  <si>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</si>
  <si>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</si>
  <si>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</si>
  <si>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</si>
  <si>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</si>
  <si>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</si>
  <si>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</si>
  <si>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</si>
  <si>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</si>
  <si>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</si>
  <si>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</si>
  <si>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</si>
  <si>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</si>
  <si>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</si>
  <si>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</si>
  <si>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</si>
  <si>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</si>
  <si>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</si>
  <si>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</si>
  <si>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</si>
  <si>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</si>
  <si>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</si>
  <si>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</si>
  <si>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</si>
  <si>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</si>
  <si>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</si>
  <si>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</si>
  <si>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</si>
  <si>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</si>
  <si>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</si>
  <si>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</si>
  <si>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</si>
  <si>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</si>
  <si>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</si>
  <si>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</si>
  <si>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</si>
  <si>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</si>
  <si>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</si>
  <si>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</si>
  <si>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</si>
  <si>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</si>
  <si>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</si>
  <si>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</si>
  <si>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</si>
  <si>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</si>
  <si>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</si>
  <si>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</si>
  <si>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</si>
  <si>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</si>
  <si>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</si>
  <si>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</si>
  <si>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</si>
  <si>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</si>
  <si>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</si>
  <si>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</si>
  <si>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</si>
  <si>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</si>
  <si>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</si>
  <si>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</si>
  <si>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</si>
  <si>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</si>
  <si>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</si>
  <si>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</si>
  <si>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</si>
  <si>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</si>
  <si>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</si>
  <si>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</si>
  <si>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</si>
  <si>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</si>
  <si>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</si>
  <si>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</si>
  <si>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</si>
  <si>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</si>
  <si>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</si>
  <si>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</si>
  <si>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</si>
  <si>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</si>
  <si>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</si>
  <si>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</si>
  <si>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</si>
  <si>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</si>
  <si>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</si>
  <si>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</si>
  <si>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</si>
  <si>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</si>
  <si>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</si>
  <si>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</si>
  <si>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</si>
  <si>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</si>
  <si>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</si>
  <si>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</si>
  <si>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</si>
  <si>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</si>
  <si>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</si>
  <si>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</si>
  <si>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</si>
  <si>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</si>
  <si>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</si>
  <si>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</si>
  <si>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</si>
  <si>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</si>
  <si>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</si>
  <si>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</si>
  <si>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</si>
  <si>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</si>
  <si>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</si>
  <si>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</si>
  <si>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</si>
  <si>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</si>
  <si>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</si>
  <si>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</si>
  <si>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</si>
  <si>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</si>
  <si>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</si>
  <si>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</si>
  <si>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</si>
  <si>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</si>
  <si>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</si>
  <si>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</si>
  <si>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</si>
  <si>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</si>
  <si>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</si>
  <si>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</si>
  <si>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</si>
  <si>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</si>
  <si>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</si>
  <si>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</si>
  <si>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</si>
  <si>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</si>
  <si>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</si>
  <si>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</si>
  <si>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</si>
  <si>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</si>
  <si>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</si>
  <si>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</si>
  <si>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</si>
  <si>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</si>
  <si>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</si>
  <si>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</si>
  <si>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</si>
  <si>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</si>
  <si>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</si>
  <si>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</si>
  <si>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</si>
  <si>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</si>
  <si>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</si>
  <si>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</si>
  <si>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</si>
  <si>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</si>
  <si>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</si>
  <si>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</si>
  <si>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</si>
  <si>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</si>
  <si>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</si>
  <si>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</si>
  <si>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</si>
  <si>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</si>
  <si>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</si>
  <si>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</si>
  <si>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</si>
  <si>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</si>
  <si>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</si>
  <si>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</si>
  <si>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</si>
  <si>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</si>
  <si>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</si>
  <si>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</si>
  <si>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</si>
  <si>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</si>
  <si>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</si>
  <si>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</si>
  <si>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</si>
  <si>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</si>
  <si>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</si>
  <si>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</si>
  <si>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</si>
  <si>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</si>
  <si>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</si>
  <si>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</si>
  <si>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</si>
  <si>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</si>
  <si>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</si>
  <si>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</si>
  <si>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</si>
  <si>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</si>
  <si>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</si>
  <si>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</si>
  <si>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</si>
  <si>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</si>
  <si>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</si>
  <si>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</si>
  <si>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</si>
  <si>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</si>
  <si>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</si>
  <si>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</si>
  <si>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</si>
  <si>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</si>
  <si>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</si>
  <si>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</si>
  <si>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</si>
  <si>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</si>
  <si>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</si>
  <si>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</si>
  <si>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</si>
  <si>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</si>
  <si>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</si>
  <si>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</si>
  <si>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</si>
  <si>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</si>
  <si>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</si>
  <si>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</si>
  <si>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</si>
  <si>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</si>
  <si>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</si>
  <si>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</si>
  <si>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</si>
  <si>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</si>
  <si>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</si>
  <si>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</si>
  <si>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</si>
  <si>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</si>
  <si>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</si>
  <si>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</si>
  <si>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</si>
  <si>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</si>
  <si>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</si>
  <si>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</si>
  <si>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</si>
  <si>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</si>
  <si>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</si>
  <si>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</si>
  <si>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</si>
  <si>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</si>
  <si>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</si>
  <si>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</si>
  <si>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</si>
  <si>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</si>
  <si>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</si>
  <si>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</si>
  <si>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</si>
  <si>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</si>
  <si>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</si>
  <si>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</si>
  <si>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</si>
  <si>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</si>
  <si>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</si>
  <si>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</si>
  <si>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</si>
  <si>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</si>
  <si>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</si>
  <si>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</si>
  <si>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</si>
  <si>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</si>
  <si>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</si>
  <si>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</si>
  <si>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</si>
  <si>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</si>
  <si>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</si>
  <si>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</si>
  <si>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</si>
  <si>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</si>
  <si>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</si>
  <si>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</si>
  <si>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</si>
  <si>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</si>
  <si>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</si>
  <si>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</si>
  <si>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</si>
  <si>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</si>
  <si>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</si>
  <si>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</si>
  <si>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</si>
  <si>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</si>
  <si>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</si>
  <si>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</si>
  <si>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</si>
  <si>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</si>
  <si>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</si>
  <si>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</si>
  <si>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</si>
  <si>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</si>
  <si>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</si>
  <si>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</si>
  <si>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</si>
  <si>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</si>
  <si>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</si>
  <si>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</si>
  <si>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</si>
  <si>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</si>
  <si>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</si>
  <si>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</si>
  <si>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</si>
  <si>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</si>
  <si>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</si>
  <si>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</si>
  <si>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</si>
  <si>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</si>
  <si>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</si>
  <si>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</si>
  <si>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</si>
  <si>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</si>
  <si>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</si>
  <si>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</si>
  <si>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</si>
  <si>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</si>
  <si>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</si>
  <si>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</si>
  <si>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</si>
  <si>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</si>
  <si>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</si>
  <si>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</si>
  <si>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</si>
  <si>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</si>
  <si>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</si>
  <si>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</si>
  <si>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</si>
  <si>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</si>
  <si>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</si>
  <si>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</si>
  <si>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</si>
  <si>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</si>
  <si>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</si>
  <si>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</si>
  <si>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</si>
  <si>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</si>
  <si>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</si>
  <si>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</si>
  <si>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</si>
  <si>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</si>
  <si>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</si>
  <si>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</si>
  <si>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</si>
  <si>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</si>
  <si>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</si>
  <si>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</si>
  <si>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</si>
  <si>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</si>
  <si>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</si>
  <si>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</si>
  <si>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</si>
  <si>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</si>
  <si>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</si>
  <si>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</si>
  <si>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</si>
  <si>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</si>
  <si>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</si>
  <si>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</si>
  <si>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</si>
  <si>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</si>
  <si>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</si>
  <si>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</si>
  <si>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</si>
  <si>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</si>
  <si>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</si>
  <si>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</si>
  <si>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</si>
  <si>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</si>
  <si>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</si>
  <si>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</si>
  <si>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</si>
  <si>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</si>
  <si>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</si>
  <si>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</si>
  <si>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</si>
  <si>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</si>
  <si>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</si>
  <si>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</si>
  <si>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</si>
  <si>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</si>
  <si>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</si>
  <si>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</si>
  <si>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</si>
  <si>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</si>
  <si>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</si>
  <si>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</si>
  <si>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</si>
  <si>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</si>
  <si>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</si>
  <si>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</si>
  <si>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</si>
  <si>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</si>
  <si>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</si>
  <si>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</si>
  <si>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</si>
  <si>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</si>
  <si>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</si>
  <si>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</si>
  <si>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</si>
  <si>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</si>
  <si>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</si>
  <si>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</si>
  <si>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</si>
  <si>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</si>
  <si>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</si>
  <si>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</si>
  <si>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</si>
  <si>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</si>
  <si>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</si>
  <si>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</si>
  <si>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</si>
  <si>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</si>
  <si>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</si>
  <si>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</si>
  <si>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</si>
  <si>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</si>
  <si>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</si>
  <si>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</si>
  <si>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</si>
  <si>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</si>
  <si>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</si>
  <si>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</si>
  <si>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</si>
  <si>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</si>
  <si>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</si>
  <si>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</si>
  <si>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</si>
  <si>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</si>
  <si>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</si>
  <si>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</si>
  <si>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</si>
  <si>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</si>
  <si>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</si>
  <si>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</si>
  <si>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</si>
  <si>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</si>
  <si>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</si>
  <si>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</si>
  <si>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</si>
  <si>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</si>
  <si>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</si>
  <si>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</si>
  <si>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</si>
  <si>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</si>
  <si>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</si>
  <si>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</si>
  <si>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</si>
  <si>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</si>
  <si>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</si>
  <si>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</si>
  <si>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</si>
  <si>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</si>
  <si>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</si>
  <si>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</si>
  <si>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</si>
  <si>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</si>
  <si>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</si>
  <si>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</si>
  <si>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</si>
  <si>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</si>
  <si>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</si>
  <si>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</si>
  <si>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</si>
  <si>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</si>
  <si>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</si>
  <si>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</si>
  <si>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</si>
  <si>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</si>
  <si>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</si>
  <si>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</si>
  <si>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</si>
  <si>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</si>
  <si>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</si>
  <si>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</si>
  <si>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</si>
  <si>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</si>
  <si>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</si>
  <si>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</si>
  <si>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</si>
  <si>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</si>
  <si>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</si>
  <si>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</si>
  <si>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</si>
  <si>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</si>
  <si>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</si>
  <si>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</si>
  <si>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</si>
  <si>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</si>
  <si>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</si>
  <si>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</si>
  <si>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</si>
  <si>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</si>
  <si>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</si>
  <si>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</si>
  <si>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</si>
  <si>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</si>
  <si>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</si>
  <si>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</si>
  <si>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</si>
  <si>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</si>
  <si>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</si>
  <si>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</si>
  <si>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</si>
  <si>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</si>
  <si>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</si>
  <si>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</si>
  <si>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</si>
  <si>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</si>
  <si>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</si>
  <si>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</si>
  <si>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</si>
  <si>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</si>
  <si>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</si>
  <si>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</si>
  <si>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</si>
  <si>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</si>
  <si>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</si>
  <si>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</si>
  <si>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</si>
  <si>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</si>
  <si>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</si>
  <si>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</si>
  <si>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</si>
  <si>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</si>
  <si>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</si>
  <si>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</si>
  <si>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</si>
  <si>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</si>
  <si>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</si>
  <si>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</si>
  <si>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</si>
  <si>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</si>
  <si>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</si>
  <si>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</si>
  <si>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</si>
  <si>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</si>
  <si>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</si>
  <si>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</si>
  <si>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</si>
  <si>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</si>
  <si>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</si>
  <si>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</si>
  <si>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</si>
  <si>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</si>
  <si>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</si>
  <si>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</si>
  <si>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</si>
  <si>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</si>
  <si>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</si>
  <si>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</si>
  <si>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</si>
  <si>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</si>
  <si>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</si>
  <si>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</si>
  <si>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</si>
  <si>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</si>
  <si>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</si>
  <si>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</si>
  <si>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</si>
  <si>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</si>
  <si>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</si>
  <si>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</si>
  <si>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</si>
  <si>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</si>
  <si>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</si>
  <si>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</si>
  <si>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</si>
  <si>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</si>
  <si>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</si>
  <si>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</si>
  <si>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</si>
  <si>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</si>
  <si>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</si>
  <si>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</si>
  <si>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</si>
  <si>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</si>
  <si>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</si>
  <si>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</si>
  <si>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</si>
  <si>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</si>
  <si>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</si>
  <si>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</si>
  <si>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</si>
  <si>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</si>
  <si>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</si>
  <si>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</si>
  <si>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</si>
  <si>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</si>
  <si>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</si>
  <si>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</si>
  <si>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</si>
  <si>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</si>
  <si>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</si>
  <si>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</si>
  <si>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</si>
  <si>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</si>
  <si>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</si>
  <si>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</si>
  <si>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</si>
  <si>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</si>
  <si>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</si>
  <si>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</si>
  <si>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</si>
  <si>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</si>
  <si>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</si>
  <si>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</si>
  <si>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</si>
  <si>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</si>
  <si>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</si>
  <si>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</si>
  <si>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</si>
  <si>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</si>
  <si>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</si>
  <si>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</si>
  <si>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</si>
  <si>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</si>
  <si>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</si>
  <si>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</si>
  <si>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</si>
  <si>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</si>
  <si>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</si>
  <si>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</si>
  <si>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</si>
  <si>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</si>
  <si>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</si>
  <si>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</si>
  <si>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</si>
  <si>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</si>
  <si>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</si>
  <si>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</si>
  <si>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</si>
  <si>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</si>
  <si>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</si>
  <si>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</si>
  <si>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</si>
  <si>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</si>
  <si>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</si>
  <si>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</si>
  <si>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</si>
  <si>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</si>
  <si>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</si>
  <si>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</si>
  <si>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</si>
  <si>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</si>
  <si>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</si>
  <si>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</si>
  <si>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</si>
  <si>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</si>
  <si>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</si>
  <si>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</si>
  <si>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</si>
  <si>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</si>
  <si>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</si>
  <si>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</si>
  <si>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</si>
  <si>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</si>
  <si>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</si>
  <si>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</si>
  <si>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</si>
  <si>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</si>
  <si>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</si>
  <si>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</si>
  <si>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</si>
  <si>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</si>
  <si>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</si>
  <si>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</si>
  <si>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</si>
  <si>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</si>
  <si>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</si>
  <si>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</si>
  <si>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</si>
  <si>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</si>
  <si>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</si>
  <si>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</si>
  <si>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</si>
  <si>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</si>
  <si>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</si>
  <si>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</si>
  <si>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</si>
  <si>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</si>
  <si>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</si>
  <si>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</si>
  <si>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</si>
  <si>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</si>
  <si>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</si>
  <si>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</si>
  <si>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</si>
  <si>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</si>
  <si>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</si>
  <si>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</si>
  <si>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</si>
  <si>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</si>
  <si>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</si>
  <si>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</si>
  <si>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</si>
  <si>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</si>
  <si>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</si>
  <si>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</si>
  <si>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</si>
  <si>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</si>
  <si>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</si>
  <si>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</si>
  <si>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</si>
  <si>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</si>
  <si>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</si>
  <si>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</si>
  <si>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</si>
  <si>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</si>
  <si>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</si>
  <si>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</si>
  <si>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</si>
  <si>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</si>
  <si>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</si>
  <si>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</si>
  <si>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</si>
  <si>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</si>
  <si>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</si>
  <si>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</si>
  <si>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</si>
  <si>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</si>
  <si>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</si>
  <si>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</si>
  <si>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</si>
  <si>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</si>
  <si>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</si>
  <si>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</si>
  <si>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</si>
  <si>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</si>
  <si>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</si>
  <si>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</si>
  <si>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</si>
  <si>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</si>
  <si>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</si>
  <si>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</si>
  <si>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</si>
  <si>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</si>
  <si>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</si>
  <si>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</si>
  <si>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</si>
  <si>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</si>
  <si>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</si>
  <si>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</si>
  <si>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</si>
  <si>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</si>
  <si>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</si>
  <si>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</si>
  <si>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</si>
  <si>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</si>
  <si>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</si>
  <si>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</si>
  <si>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</si>
  <si>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</si>
  <si>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</si>
  <si>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</si>
  <si>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</si>
  <si>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</si>
  <si>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</si>
  <si>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</si>
  <si>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</si>
  <si>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</si>
  <si>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</si>
  <si>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</si>
  <si>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</si>
  <si>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</si>
  <si>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</si>
  <si>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</si>
  <si>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</si>
  <si>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</si>
  <si>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</si>
  <si>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</si>
  <si>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</si>
  <si>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</si>
  <si>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</si>
  <si>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</si>
  <si>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</si>
  <si>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</si>
  <si>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</si>
  <si>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</si>
  <si>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</si>
  <si>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</si>
  <si>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</si>
  <si>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</si>
  <si>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</si>
  <si>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</si>
  <si>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</si>
  <si>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</si>
  <si>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</si>
  <si>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</si>
  <si>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</si>
  <si>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</si>
  <si>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</si>
  <si>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</si>
  <si>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</si>
  <si>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</si>
  <si>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</si>
  <si>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</si>
  <si>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</si>
  <si>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</si>
  <si>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</si>
  <si>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</si>
  <si>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</si>
  <si>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</si>
  <si>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</si>
  <si>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</si>
  <si>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</si>
  <si>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</si>
  <si>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</si>
  <si>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</si>
  <si>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</si>
  <si>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</si>
  <si>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</si>
  <si>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</si>
  <si>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</si>
  <si>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</si>
  <si>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</si>
  <si>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</si>
  <si>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</si>
  <si>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</si>
  <si>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</si>
  <si>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</si>
  <si>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</si>
  <si>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</si>
  <si>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</si>
  <si>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</si>
  <si>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</si>
  <si>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</si>
  <si>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</si>
  <si>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</si>
  <si>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</si>
  <si>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</si>
  <si>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</si>
  <si>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</si>
  <si>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</si>
  <si>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</si>
  <si>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</si>
  <si>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</si>
  <si>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</si>
  <si>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</si>
  <si>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</si>
  <si>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</si>
  <si>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</si>
  <si>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</si>
  <si>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</si>
  <si>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</si>
  <si>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</si>
  <si>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</si>
  <si>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</si>
  <si>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</si>
  <si>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</si>
  <si>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</si>
  <si>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</si>
  <si>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</si>
  <si>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</si>
  <si>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</si>
  <si>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</si>
  <si>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</si>
  <si>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</si>
  <si>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</si>
  <si>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</si>
  <si>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</si>
  <si>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</si>
  <si>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</si>
  <si>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</si>
  <si>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</si>
  <si>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</si>
  <si>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</si>
  <si>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</si>
  <si>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</si>
  <si>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</si>
  <si>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</si>
  <si>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</si>
  <si>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</si>
  <si>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</si>
  <si>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</si>
  <si>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</si>
  <si>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</si>
  <si>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</si>
  <si>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</si>
  <si>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</si>
  <si>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</si>
  <si>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</si>
  <si>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</si>
  <si>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</si>
  <si>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</si>
  <si>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</si>
  <si>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</si>
  <si>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</si>
  <si>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</si>
  <si>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</si>
  <si>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</si>
  <si>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</si>
  <si>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</si>
  <si>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</si>
  <si>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</si>
  <si>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</si>
  <si>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</si>
  <si>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</si>
  <si>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</si>
  <si>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</si>
  <si>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</si>
  <si>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</si>
  <si>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</si>
  <si>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</si>
  <si>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</si>
  <si>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</si>
  <si>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</si>
  <si>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</si>
  <si>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</si>
  <si>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</si>
  <si>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</si>
  <si>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</si>
  <si>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</si>
  <si>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</si>
  <si>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</si>
  <si>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</si>
  <si>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</si>
  <si>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</si>
  <si>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</si>
  <si>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</si>
  <si>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</si>
  <si>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</si>
  <si>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</si>
  <si>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</si>
  <si>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</si>
  <si>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</si>
  <si>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</si>
  <si>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</si>
  <si>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</si>
  <si>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</si>
  <si>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</si>
  <si>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</si>
  <si>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</si>
  <si>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</si>
  <si>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</si>
  <si>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</si>
  <si>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</si>
  <si>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</si>
  <si>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</si>
  <si>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</si>
  <si>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</si>
  <si>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</si>
  <si>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</si>
  <si>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</si>
  <si>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</si>
  <si>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</si>
  <si>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</si>
  <si>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</si>
  <si>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</si>
  <si>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</si>
  <si>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</si>
  <si>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</si>
  <si>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</si>
  <si>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</si>
  <si>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</si>
  <si>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</si>
  <si>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</si>
  <si>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</si>
  <si>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</si>
  <si>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</si>
  <si>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</si>
  <si>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</si>
  <si>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</si>
  <si>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</si>
  <si>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</si>
  <si>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</si>
  <si>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</si>
  <si>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</si>
  <si>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</si>
  <si>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</si>
  <si>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</si>
  <si>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</si>
  <si>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</si>
  <si>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</si>
  <si>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</si>
  <si>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</si>
  <si>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</si>
  <si>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</si>
  <si>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</si>
  <si>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</si>
  <si>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</si>
  <si>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</si>
  <si>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</si>
  <si>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</si>
  <si>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</si>
  <si>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</si>
  <si>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</si>
  <si>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</si>
  <si>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</si>
  <si>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</si>
  <si>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</si>
  <si>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</si>
  <si>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</si>
  <si>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</si>
  <si>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</si>
  <si>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</si>
  <si>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</si>
  <si>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</si>
  <si>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</si>
  <si>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</si>
  <si>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</si>
  <si>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</si>
  <si>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</si>
  <si>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</si>
  <si>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</si>
  <si>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</si>
  <si>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</si>
  <si>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</si>
  <si>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</si>
  <si>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</si>
  <si>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</si>
  <si>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</si>
  <si>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</si>
  <si>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</si>
  <si>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</si>
  <si>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</si>
  <si>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</si>
  <si>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</si>
  <si>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</si>
  <si>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</si>
  <si>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</si>
  <si>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</si>
  <si>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</si>
  <si>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</si>
  <si>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</si>
  <si>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</si>
  <si>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</si>
  <si>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</si>
  <si>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</si>
  <si>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</si>
  <si>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</si>
  <si>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</si>
  <si>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</si>
  <si>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</si>
  <si>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</si>
  <si>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</si>
  <si>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</si>
  <si>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</si>
  <si>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</si>
  <si>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</si>
  <si>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</si>
  <si>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</si>
  <si>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</si>
  <si>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</si>
  <si>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</si>
  <si>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</si>
  <si>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</si>
  <si>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</si>
  <si>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</si>
  <si>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</si>
  <si>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</si>
  <si>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</si>
  <si>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</si>
  <si>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</si>
  <si>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</si>
  <si>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</si>
  <si>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</si>
  <si>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</si>
  <si>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</si>
  <si>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</si>
  <si>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</si>
  <si>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</si>
  <si>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</si>
  <si>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</si>
  <si>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</si>
  <si>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</si>
  <si>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</si>
  <si>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</si>
  <si>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</si>
  <si>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</si>
  <si>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</si>
  <si>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</si>
  <si>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</si>
  <si>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</si>
  <si>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</si>
  <si>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</si>
  <si>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</si>
  <si>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</si>
  <si>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</si>
  <si>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</si>
  <si>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</si>
  <si>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</si>
  <si>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</si>
  <si>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</si>
  <si>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</si>
  <si>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</si>
  <si>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</si>
  <si>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</si>
  <si>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</si>
  <si>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</si>
  <si>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</si>
  <si>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</si>
  <si>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</si>
  <si>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</si>
  <si>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</si>
  <si>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</si>
  <si>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</si>
  <si>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</si>
  <si>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</si>
  <si>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</si>
  <si>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</si>
  <si>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</si>
  <si>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</si>
  <si>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</si>
  <si>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</si>
  <si>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</si>
  <si>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</si>
  <si>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</si>
  <si>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</si>
  <si>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</si>
  <si>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</si>
  <si>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</si>
  <si>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</si>
  <si>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</si>
  <si>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</si>
  <si>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</si>
  <si>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</si>
  <si>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</si>
  <si>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</si>
  <si>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</si>
  <si>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</si>
  <si>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</si>
  <si>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</si>
  <si>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</si>
  <si>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</si>
  <si>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</si>
  <si>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</si>
  <si>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</si>
  <si>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</si>
  <si>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</si>
  <si>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</si>
  <si>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</si>
  <si>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</si>
  <si>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</si>
  <si>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</si>
  <si>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</si>
  <si>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</si>
  <si>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</si>
  <si>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</si>
  <si>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</si>
  <si>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</si>
  <si>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</si>
  <si>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</si>
  <si>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</si>
  <si>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</si>
  <si>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</si>
  <si>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</si>
  <si>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</si>
  <si>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</si>
  <si>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</si>
  <si>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</si>
  <si>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</si>
  <si>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</si>
  <si>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</si>
  <si>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</si>
  <si>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</si>
  <si>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</si>
  <si>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</si>
  <si>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</si>
  <si>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</si>
  <si>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</si>
  <si>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</si>
  <si>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</si>
  <si>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</si>
  <si>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</si>
  <si>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</si>
  <si>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</si>
  <si>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</si>
  <si>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</si>
  <si>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</si>
  <si>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</si>
  <si>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</si>
  <si>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</si>
  <si>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</si>
  <si>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</si>
  <si>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</si>
  <si>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</si>
  <si>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</si>
  <si>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</si>
  <si>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</si>
  <si>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</si>
  <si>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</si>
  <si>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</si>
  <si>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</si>
  <si>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</si>
  <si>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</si>
  <si>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</si>
  <si>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</si>
  <si>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</si>
  <si>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</si>
  <si>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</si>
  <si>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</si>
  <si>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</si>
  <si>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</si>
  <si>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</si>
  <si>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</si>
  <si>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</si>
  <si>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</si>
  <si>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</si>
  <si>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</si>
  <si>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</si>
  <si>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</si>
  <si>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</si>
  <si>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</si>
  <si>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</si>
  <si>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</si>
  <si>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</si>
  <si>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</si>
  <si>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</si>
  <si>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</si>
  <si>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</si>
  <si>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</si>
  <si>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</si>
  <si>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</si>
  <si>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</si>
  <si>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</si>
  <si>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</si>
  <si>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</si>
  <si>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</si>
  <si>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</si>
  <si>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</si>
  <si>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</si>
  <si>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</si>
  <si>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</si>
  <si>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</si>
  <si>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</si>
  <si>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</si>
  <si>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</si>
  <si>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</si>
  <si>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</si>
  <si>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</si>
  <si>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</si>
  <si>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</si>
  <si>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</si>
  <si>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</si>
  <si>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</si>
  <si>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</si>
  <si>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</si>
  <si>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</si>
  <si>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</si>
  <si>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</si>
  <si>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</si>
  <si>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</si>
  <si>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</si>
  <si>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</si>
  <si>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</si>
  <si>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</si>
  <si>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</si>
  <si>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</si>
  <si>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</si>
  <si>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</si>
  <si>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</si>
  <si>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</si>
  <si>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</si>
  <si>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</si>
  <si>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</si>
  <si>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</si>
  <si>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</si>
  <si>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</si>
  <si>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</si>
  <si>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</si>
  <si>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</si>
  <si>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</si>
  <si>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</si>
  <si>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</si>
  <si>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</si>
  <si>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</si>
  <si>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</si>
  <si>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</si>
  <si>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</si>
  <si>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</si>
  <si>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</si>
  <si>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</si>
  <si>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</si>
  <si>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</si>
  <si>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</si>
  <si>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</si>
  <si>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</si>
  <si>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</si>
  <si>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</si>
  <si>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</si>
  <si>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</si>
  <si>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</si>
  <si>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</si>
  <si>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</si>
  <si>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</si>
  <si>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</si>
  <si>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</si>
  <si>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</si>
  <si>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</si>
  <si>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</si>
  <si>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</si>
  <si>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</si>
  <si>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</si>
  <si>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</si>
  <si>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</si>
  <si>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</si>
  <si>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</si>
  <si>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</si>
  <si>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</si>
  <si>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</si>
  <si>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</si>
  <si>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</si>
  <si>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</si>
  <si>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</si>
  <si>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</si>
  <si>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</si>
  <si>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</si>
  <si>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</si>
  <si>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</si>
  <si>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</si>
  <si>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</si>
  <si>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</si>
  <si>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</si>
  <si>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</si>
  <si>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</si>
  <si>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</si>
  <si>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</si>
  <si>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</si>
  <si>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</si>
  <si>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</si>
  <si>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</si>
  <si>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</si>
  <si>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</si>
  <si>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</si>
  <si>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</si>
  <si>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</si>
  <si>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</si>
  <si>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</si>
  <si>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</si>
  <si>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</si>
  <si>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</si>
  <si>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</si>
  <si>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</si>
  <si>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</si>
  <si>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</si>
  <si>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</si>
  <si>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</si>
  <si>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</si>
  <si>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</si>
  <si>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</si>
  <si>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</si>
  <si>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</si>
  <si>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</si>
  <si>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</si>
  <si>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</si>
  <si>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</si>
  <si>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</si>
  <si>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</si>
  <si>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</si>
  <si>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</si>
  <si>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</si>
  <si>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</si>
  <si>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</si>
  <si>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</si>
  <si>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</si>
  <si>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</si>
  <si>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</si>
  <si>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</si>
  <si>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</si>
  <si>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</si>
  <si>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</si>
  <si>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</si>
  <si>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</si>
  <si>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</si>
  <si>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</si>
  <si>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</si>
  <si>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</si>
  <si>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</si>
  <si>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</si>
  <si>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</si>
  <si>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</si>
  <si>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</si>
  <si>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</si>
  <si>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</si>
  <si>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</si>
  <si>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</si>
  <si>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</si>
  <si>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</si>
  <si>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</si>
  <si>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</si>
  <si>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</si>
  <si>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</si>
  <si>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</si>
  <si>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</si>
  <si>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</si>
  <si>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</si>
  <si>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</si>
  <si>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</si>
  <si>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</si>
  <si>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</si>
  <si>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</si>
  <si>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</si>
  <si>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</si>
  <si>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</si>
  <si>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</si>
  <si>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</si>
  <si>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</si>
  <si>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</si>
  <si>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</si>
  <si>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</si>
  <si>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</si>
  <si>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</si>
  <si>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</si>
  <si>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</si>
  <si>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</si>
  <si>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</si>
  <si>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</si>
  <si>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</si>
  <si>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</si>
  <si>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</si>
  <si>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</si>
  <si>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</si>
  <si>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</si>
  <si>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</si>
  <si>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</si>
  <si>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</si>
  <si>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</si>
  <si>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</si>
  <si>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</si>
  <si>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</si>
  <si>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</si>
  <si>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</si>
  <si>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</si>
  <si>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</si>
  <si>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</si>
  <si>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</si>
  <si>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</si>
  <si>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</si>
  <si>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</si>
  <si>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</si>
  <si>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</si>
  <si>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</si>
  <si>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</si>
  <si>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</si>
  <si>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</si>
  <si>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</si>
  <si>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</si>
  <si>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</si>
  <si>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</si>
  <si>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</si>
  <si>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</si>
  <si>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</si>
  <si>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</si>
  <si>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</si>
  <si>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</si>
  <si>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</si>
  <si>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</si>
  <si>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</si>
  <si>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</si>
  <si>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</si>
  <si>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</si>
  <si>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</si>
  <si>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</si>
  <si>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</si>
  <si>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</si>
  <si>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</si>
  <si>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</si>
  <si>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</si>
  <si>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</si>
  <si>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</si>
  <si>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</si>
  <si>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</si>
  <si>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</si>
  <si>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</si>
  <si>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</si>
  <si>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</si>
  <si>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</si>
  <si>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</si>
  <si>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</si>
  <si>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</si>
  <si>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</si>
  <si>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</si>
  <si>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</si>
  <si>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</si>
  <si>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</si>
  <si>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</si>
  <si>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</si>
  <si>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</si>
  <si>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</si>
  <si>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</si>
  <si>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</si>
  <si>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</si>
  <si>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</si>
  <si>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</si>
  <si>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</si>
  <si>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</si>
  <si>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</si>
  <si>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</si>
  <si>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</si>
  <si>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</si>
  <si>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</si>
  <si>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</si>
  <si>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</si>
  <si>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</si>
  <si>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</si>
  <si>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</si>
  <si>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</si>
  <si>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</si>
  <si>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</si>
  <si>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</si>
  <si>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</si>
  <si>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</si>
  <si>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</si>
  <si>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</si>
  <si>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</si>
  <si>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</si>
  <si>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</si>
  <si>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</si>
  <si>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</si>
  <si>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</si>
  <si>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</si>
  <si>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</si>
  <si>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</si>
  <si>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</si>
  <si>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</si>
  <si>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</si>
  <si>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</si>
  <si>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</si>
  <si>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</si>
  <si>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</si>
  <si>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</si>
  <si>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</si>
  <si>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</si>
  <si>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</si>
  <si>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</si>
  <si>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</si>
  <si>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</si>
  <si>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</si>
  <si>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</si>
  <si>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</si>
  <si>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</si>
  <si>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</si>
  <si>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</si>
  <si>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</si>
  <si>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</si>
  <si>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</si>
  <si>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</si>
  <si>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</si>
  <si>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</si>
  <si>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</si>
  <si>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</si>
  <si>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</si>
  <si>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</si>
  <si>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</si>
  <si>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</si>
  <si>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</si>
  <si>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</si>
  <si>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</si>
  <si>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</si>
  <si>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</si>
  <si>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</si>
  <si>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</si>
  <si>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</si>
  <si>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</si>
  <si>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</si>
  <si>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</si>
  <si>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</si>
  <si>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</si>
  <si>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</si>
  <si>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</si>
  <si>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</si>
  <si>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</si>
  <si>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</si>
  <si>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</si>
  <si>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</si>
  <si>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</si>
  <si>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</si>
  <si>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</si>
  <si>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</si>
  <si>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</si>
  <si>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</si>
  <si>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</si>
  <si>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</si>
  <si>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</si>
  <si>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</si>
  <si>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</si>
  <si>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</si>
  <si>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</si>
  <si>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</si>
  <si>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</si>
  <si>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</si>
  <si>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</si>
  <si>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</si>
  <si>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</si>
  <si>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</si>
  <si>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</si>
  <si>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</si>
  <si>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</si>
  <si>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</si>
  <si>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</si>
  <si>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</si>
  <si>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</si>
  <si>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</si>
  <si>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</si>
  <si>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</si>
  <si>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</si>
  <si>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</si>
  <si>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</si>
  <si>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</si>
  <si>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</si>
  <si>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</si>
  <si>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</si>
  <si>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</si>
  <si>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</si>
  <si>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</si>
  <si>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</si>
  <si>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</si>
  <si>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</si>
  <si>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</si>
  <si>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</si>
  <si>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</si>
  <si>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</si>
  <si>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</si>
  <si>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</si>
  <si>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</si>
  <si>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</si>
  <si>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</si>
  <si>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</si>
  <si>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</si>
  <si>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</si>
  <si>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</si>
  <si>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</si>
  <si>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</si>
  <si>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</si>
  <si>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</si>
  <si>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</si>
  <si>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</si>
  <si>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</si>
  <si>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</si>
  <si>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</si>
  <si>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</si>
  <si>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</si>
  <si>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</si>
  <si>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</si>
  <si>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</si>
  <si>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</si>
  <si>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</si>
  <si>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</si>
  <si>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</si>
  <si>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</si>
  <si>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</si>
  <si>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</si>
  <si>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</si>
  <si>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</si>
  <si>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</si>
  <si>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</si>
  <si>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</si>
  <si>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</si>
  <si>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</si>
  <si>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</si>
  <si>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</si>
  <si>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</si>
  <si>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</si>
  <si>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</si>
  <si>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</si>
  <si>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</si>
  <si>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</si>
  <si>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</si>
  <si>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</si>
  <si>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</si>
  <si>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</si>
  <si>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</si>
  <si>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</si>
  <si>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</si>
  <si>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</si>
  <si>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</si>
  <si>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</si>
  <si>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</si>
  <si>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</si>
  <si>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</si>
  <si>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</si>
  <si>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</si>
  <si>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</si>
  <si>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</si>
  <si>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</si>
  <si>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</si>
  <si>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</si>
  <si>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</si>
  <si>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</si>
  <si>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</si>
  <si>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</si>
  <si>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</si>
  <si>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</si>
  <si>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</si>
  <si>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</si>
  <si>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</si>
  <si>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</si>
  <si>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</si>
  <si>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</si>
  <si>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</si>
  <si>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</si>
  <si>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</si>
  <si>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</si>
  <si>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</si>
  <si>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</si>
  <si>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</si>
  <si>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</si>
  <si>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</si>
  <si>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</si>
  <si>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</si>
  <si>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</si>
  <si>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</si>
  <si>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</si>
  <si>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</si>
  <si>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</si>
  <si>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</si>
  <si>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</si>
  <si>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</si>
  <si>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</si>
  <si>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</si>
  <si>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</si>
  <si>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</si>
  <si>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</si>
  <si>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</si>
  <si>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</si>
  <si>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</si>
  <si>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</si>
  <si>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</si>
  <si>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</si>
  <si>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</si>
  <si>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</si>
  <si>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</si>
  <si>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</si>
  <si>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</si>
  <si>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</si>
  <si>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</si>
  <si>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</si>
  <si>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</si>
  <si>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</si>
  <si>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</si>
  <si>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</si>
  <si>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</si>
  <si>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</si>
  <si>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</si>
  <si>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</si>
  <si>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</si>
  <si>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</si>
  <si>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</si>
  <si>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</si>
  <si>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</si>
  <si>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</si>
  <si>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</si>
  <si>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</si>
  <si>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</si>
  <si>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</si>
  <si>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</si>
  <si>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</si>
  <si>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</si>
  <si>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</si>
  <si>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</si>
  <si>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</si>
  <si>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</si>
  <si>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</si>
  <si>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</si>
  <si>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</si>
  <si>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</si>
  <si>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</si>
  <si>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</si>
  <si>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</si>
  <si>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</si>
  <si>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</si>
  <si>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</si>
  <si>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</si>
  <si>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</si>
  <si>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</si>
  <si>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</si>
  <si>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</si>
  <si>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</si>
  <si>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</si>
  <si>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</si>
  <si>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</si>
  <si>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</si>
  <si>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</si>
  <si>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</si>
  <si>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</si>
  <si>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</si>
  <si>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</si>
  <si>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</si>
  <si>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</si>
  <si>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</si>
  <si>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</si>
  <si>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</si>
  <si>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</si>
  <si>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</si>
  <si>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</si>
  <si>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</si>
  <si>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</si>
  <si>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</si>
  <si>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</si>
  <si>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</si>
  <si>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</si>
  <si>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</si>
  <si>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</si>
  <si>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</si>
  <si>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</si>
  <si>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</si>
  <si>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</si>
  <si>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</si>
  <si>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</si>
  <si>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</si>
  <si>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</si>
  <si>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</si>
  <si>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</si>
  <si>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</si>
  <si>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</si>
  <si>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</si>
  <si>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</si>
  <si>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</si>
  <si>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</si>
  <si>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</si>
  <si>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</si>
  <si>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</si>
  <si>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</si>
  <si>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</si>
  <si>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</si>
  <si>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ELSA DAY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</si>
  <si>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</si>
  <si>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</si>
  <si>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</si>
  <si>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</si>
  <si>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05091560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</si>
  <si>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</si>
  <si>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</si>
  <si>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</si>
  <si>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RANCE</t>
  </si>
  <si>
    <t xml:space="preserve">NOM_PRELEV_DETERM</t>
  </si>
  <si>
    <t xml:space="preserve">AQUASCOP BIOLOGIE site de Monptellier</t>
  </si>
  <si>
    <t xml:space="preserve">LB_STATION</t>
  </si>
  <si>
    <t xml:space="preserve">LE RANCE A VITRAC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</si>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</sst>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F15" activeCellId="0" sqref="F1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644692</v>
      </c>
      <c r="G10" s="25"/>
      <c r="H10" s="25"/>
    </row>
    <row r="11" customFormat="false" ht="15" hidden="false" customHeight="false" outlineLevel="0" collapsed="false">
      <c r="A11" s="26" t="s">
        <v>5183</v>
      </c>
      <c r="B11" s="30" t="n">
        <v>43718</v>
      </c>
      <c r="D11" s="26" t="s">
        <v>5184</v>
      </c>
      <c r="E11" s="29" t="n">
        <v>6409694</v>
      </c>
      <c r="G11" s="25"/>
      <c r="H11" s="25"/>
    </row>
    <row r="12" customFormat="false" ht="15" hidden="false" customHeight="false" outlineLevel="0" collapsed="false">
      <c r="A12" s="26" t="s">
        <v>5185</v>
      </c>
      <c r="B12" s="29" t="s">
        <v>5186</v>
      </c>
      <c r="D12" s="26" t="s">
        <v>5187</v>
      </c>
      <c r="E12" s="29" t="n">
        <v>644627</v>
      </c>
      <c r="G12" s="25"/>
      <c r="H12" s="25"/>
    </row>
    <row r="13" customFormat="false" ht="17.25" hidden="false" customHeight="true" outlineLevel="0" collapsed="false">
      <c r="A13" s="12"/>
      <c r="B13" s="31"/>
      <c r="D13" s="26" t="s">
        <v>5188</v>
      </c>
      <c r="E13" s="29" t="n">
        <v>6409649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644692</v>
      </c>
    </row>
    <row r="18" customFormat="false" ht="15" hidden="false" customHeight="false" outlineLevel="0" collapsed="false">
      <c r="A18" s="36"/>
      <c r="B18" s="37" t="s">
        <v>5196</v>
      </c>
      <c r="C18" s="38" t="n">
        <f aca="false">E11</f>
        <v>6409694</v>
      </c>
    </row>
    <row r="19" customFormat="false" ht="15" hidden="false" customHeight="false" outlineLevel="0" collapsed="false">
      <c r="A19" s="33" t="s">
        <v>5197</v>
      </c>
      <c r="B19" s="39" t="n">
        <v>475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75</v>
      </c>
      <c r="D35" s="52" t="s">
        <v>5215</v>
      </c>
      <c r="E35" s="53" t="n">
        <v>25</v>
      </c>
    </row>
    <row r="36" s="56" customFormat="true" ht="15" hidden="false" customHeight="true" outlineLevel="0" collapsed="false">
      <c r="A36" s="54" t="s">
        <v>5216</v>
      </c>
      <c r="B36" s="34" t="n">
        <v>82</v>
      </c>
      <c r="C36" s="50"/>
      <c r="D36" s="55" t="s">
        <v>5217</v>
      </c>
      <c r="E36" s="34" t="n">
        <v>18</v>
      </c>
    </row>
    <row r="37" s="56" customFormat="true" ht="15" hidden="false" customHeight="true" outlineLevel="0" collapsed="false">
      <c r="A37" s="54" t="s">
        <v>5218</v>
      </c>
      <c r="B37" s="34" t="n">
        <v>4.3</v>
      </c>
      <c r="C37" s="50"/>
      <c r="D37" s="55" t="s">
        <v>5219</v>
      </c>
      <c r="E37" s="34" t="n">
        <v>6.5</v>
      </c>
    </row>
    <row r="38" s="56" customFormat="true" ht="15" hidden="false" customHeight="true" outlineLevel="0" collapsed="false">
      <c r="A38" s="54" t="s">
        <v>5220</v>
      </c>
      <c r="B38" s="34" t="n">
        <v>10</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t="n">
        <v>3</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row>
    <row r="58" s="17" customFormat="true" ht="15" hidden="false" customHeight="false" outlineLevel="0" collapsed="false">
      <c r="A58" s="33" t="s">
        <v>5238</v>
      </c>
      <c r="B58" s="62" t="n">
        <v>4</v>
      </c>
      <c r="C58" s="50"/>
      <c r="D58" s="26" t="s">
        <v>5238</v>
      </c>
      <c r="E58" s="62" t="n">
        <v>2</v>
      </c>
    </row>
    <row r="59" s="17" customFormat="true" ht="15" hidden="false" customHeight="false" outlineLevel="0" collapsed="false">
      <c r="A59" s="33" t="s">
        <v>5239</v>
      </c>
      <c r="B59" s="62" t="n">
        <v>2</v>
      </c>
      <c r="C59" s="50"/>
      <c r="D59" s="26" t="s">
        <v>5239</v>
      </c>
      <c r="E59" s="62" t="n">
        <v>5</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2</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5</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2</v>
      </c>
      <c r="C83" s="50"/>
      <c r="D83" s="26" t="s">
        <v>5257</v>
      </c>
      <c r="E83" s="62" t="n">
        <v>3</v>
      </c>
    </row>
    <row r="84" s="17" customFormat="true" ht="15" hidden="false" customHeight="false" outlineLevel="0" collapsed="false">
      <c r="A84" s="33" t="s">
        <v>5258</v>
      </c>
      <c r="B84" s="62" t="n">
        <v>4</v>
      </c>
      <c r="C84" s="50"/>
      <c r="D84" s="26" t="s">
        <v>5258</v>
      </c>
      <c r="E84" s="62" t="n">
        <v>2</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1</v>
      </c>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2881</v>
      </c>
      <c r="B97" s="79" t="str">
        <f aca="false">IF(A97="NEWCOD",IF(ISBLANK(G97),"renseigner le champ 'Nouveau taxon'",G97),VLOOKUP(A97,'Ref Taxo'!A:B,2,FALSE()))</f>
        <v>Melosira</v>
      </c>
      <c r="C97" s="80" t="n">
        <f aca="false">IF(A97="NEWCOD",IF(ISBLANK(H97),"NoCod",H97),VLOOKUP(A97,'Ref Taxo'!A:D,4,FALSE()))</f>
        <v>8714</v>
      </c>
      <c r="D97" s="81" t="n">
        <v>0.01</v>
      </c>
      <c r="E97" s="82" t="n">
        <v>0.01</v>
      </c>
      <c r="F97" s="82" t="s">
        <v>5274</v>
      </c>
      <c r="G97" s="83"/>
      <c r="H97" s="84"/>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0.1</v>
      </c>
      <c r="E98" s="82"/>
      <c r="F98" s="82" t="s">
        <v>5274</v>
      </c>
      <c r="G98" s="85"/>
      <c r="H98" s="86"/>
    </row>
    <row r="99" customFormat="false" ht="15" hidden="false" customHeight="false" outlineLevel="0" collapsed="false">
      <c r="A99" s="78" t="s">
        <v>4445</v>
      </c>
      <c r="B99" s="79" t="str">
        <f aca="false">IF(A99="NEWCOD",IF(ISBLANK(G99),"renseigner le champ 'Nouveau taxon'",G99),VLOOKUP(A99,'Ref Taxo'!A:B,2,FALSE()))</f>
        <v>Scytonema</v>
      </c>
      <c r="C99" s="80" t="n">
        <f aca="false">IF(A99="NEWCOD",IF(ISBLANK(H99),"NoCod",H99),VLOOKUP(A99,'Ref Taxo'!A:D,4,FALSE()))</f>
        <v>1114</v>
      </c>
      <c r="D99" s="81" t="n">
        <v>0.01</v>
      </c>
      <c r="E99" s="82" t="n">
        <v>0.01</v>
      </c>
      <c r="F99" s="82" t="s">
        <v>5274</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0.1</v>
      </c>
      <c r="E100" s="82"/>
      <c r="F100" s="82" t="s">
        <v>5274</v>
      </c>
      <c r="G100" s="85"/>
      <c r="H100" s="86"/>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t="n">
        <v>4.1</v>
      </c>
      <c r="E101" s="82" t="n">
        <v>0.5</v>
      </c>
      <c r="F101" s="82" t="s">
        <v>5274</v>
      </c>
      <c r="G101" s="85"/>
      <c r="H101" s="86"/>
    </row>
    <row r="102" customFormat="false" ht="15" hidden="false" customHeight="false" outlineLevel="0" collapsed="false">
      <c r="A102" s="78" t="s">
        <v>4317</v>
      </c>
      <c r="B102" s="79" t="str">
        <f aca="false">IF(A102="NEWCOD",IF(ISBLANK(G102),"renseigner le champ 'Nouveau taxon'",G102),VLOOKUP(A102,'Ref Taxo'!A:B,2,FALSE()))</f>
        <v>Scapania undulata</v>
      </c>
      <c r="C102" s="80" t="n">
        <f aca="false">IF(A102="NEWCOD",IF(ISBLANK(H102),"NoCod",H102),VLOOKUP(A102,'Ref Taxo'!A:D,4,FALSE()))</f>
        <v>1213</v>
      </c>
      <c r="D102" s="81" t="n">
        <v>1.55</v>
      </c>
      <c r="E102" s="82" t="n">
        <v>0.01</v>
      </c>
      <c r="F102" s="82" t="s">
        <v>5274</v>
      </c>
      <c r="G102" s="85"/>
      <c r="H102" s="86"/>
    </row>
    <row r="103" customFormat="false" ht="1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2</v>
      </c>
      <c r="E103" s="82" t="n">
        <v>0.01</v>
      </c>
      <c r="F103" s="82" t="s">
        <v>5274</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0.05</v>
      </c>
      <c r="E104" s="82" t="n">
        <v>0.01</v>
      </c>
      <c r="F104" s="82" t="s">
        <v>5274</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0.25</v>
      </c>
      <c r="E105" s="82" t="n">
        <v>0.01</v>
      </c>
      <c r="F105" s="82" t="s">
        <v>5274</v>
      </c>
      <c r="G105" s="85"/>
      <c r="H105" s="86"/>
    </row>
    <row r="106" customFormat="false" ht="15" hidden="false" customHeight="false" outlineLevel="0" collapsed="false">
      <c r="A106" s="78" t="s">
        <v>1982</v>
      </c>
      <c r="B106" s="79" t="str">
        <f aca="false">IF(A106="NEWCOD",IF(ISBLANK(G106),"renseigner le champ 'Nouveau taxon'",G106),VLOOKUP(A106,'Ref Taxo'!A:B,2,FALSE()))</f>
        <v>Fontinalis squamosa</v>
      </c>
      <c r="C106" s="80" t="n">
        <f aca="false">IF(A106="NEWCOD",IF(ISBLANK(H106),"NoCod",H106),VLOOKUP(A106,'Ref Taxo'!A:D,4,FALSE()))</f>
        <v>1312</v>
      </c>
      <c r="D106" s="81" t="n">
        <v>4</v>
      </c>
      <c r="E106" s="82" t="n">
        <v>0.05</v>
      </c>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0.6</v>
      </c>
      <c r="E107" s="82"/>
      <c r="F107" s="82" t="s">
        <v>5274</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0.01</v>
      </c>
      <c r="E108" s="82"/>
      <c r="F108" s="82" t="s">
        <v>5274</v>
      </c>
      <c r="G108" s="85"/>
      <c r="H108" s="86"/>
    </row>
    <row r="109" customFormat="false" ht="15" hidden="false" customHeight="false" outlineLevel="0" collapsed="false">
      <c r="A109" s="78" t="s">
        <v>5063</v>
      </c>
      <c r="B109" s="79" t="str">
        <f aca="false">IF(A109="NEWCOD",IF(ISBLANK(G109),"renseigner le champ 'Nouveau taxon'",G109),VLOOKUP(A109,'Ref Taxo'!A:B,2,FALSE()))</f>
        <v>Veronica beccabunga</v>
      </c>
      <c r="C109" s="80" t="n">
        <f aca="false">IF(A109="NEWCOD",IF(ISBLANK(H109),"NoCod",H109),VLOOKUP(A109,'Ref Taxo'!A:D,4,FALSE()))</f>
        <v>1957</v>
      </c>
      <c r="D109" s="81" t="n">
        <v>0.01</v>
      </c>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2020-02-28T16:40:06Z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