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<sst xmlns="http://schemas.openxmlformats.org/spreadsheetml/2006/main" count="6468" uniqueCount="5305">
  <si>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</si>
  <si>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</si>
  <si>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</si>
  <si>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</si>
  <si>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</si>
  <si>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</si>
  <si>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</si>
  <si>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</si>
  <si>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</si>
  <si>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</si>
  <si>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</si>
  <si>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</si>
  <si>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</si>
  <si>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</si>
  <si>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</si>
  <si>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</si>
  <si>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</si>
  <si>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</si>
  <si>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</si>
  <si>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</si>
  <si>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</si>
  <si>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</si>
  <si>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</si>
  <si>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</si>
  <si>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</si>
  <si>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</si>
  <si>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</si>
  <si>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</si>
  <si>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</si>
  <si>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</si>
  <si>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</si>
  <si>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</si>
  <si>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</si>
  <si>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</si>
  <si>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</si>
  <si>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</si>
  <si>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</si>
  <si>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</si>
  <si>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</si>
  <si>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</si>
  <si>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</si>
  <si>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</si>
  <si>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</si>
  <si>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</si>
  <si>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</si>
  <si>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</si>
  <si>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</si>
  <si>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</si>
  <si>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</si>
  <si>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</si>
  <si>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</si>
  <si>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</si>
  <si>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</si>
  <si>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</si>
  <si>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</si>
  <si>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</si>
  <si>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</si>
  <si>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</si>
  <si>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</si>
  <si>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</si>
  <si>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</si>
  <si>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</si>
  <si>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</si>
  <si>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</si>
  <si>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</si>
  <si>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</si>
  <si>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</si>
  <si>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</si>
  <si>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</si>
  <si>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</si>
  <si>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</si>
  <si>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</si>
  <si>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</si>
  <si>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</si>
  <si>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</si>
  <si>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</si>
  <si>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</si>
  <si>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</si>
  <si>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</si>
  <si>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</si>
  <si>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</si>
  <si>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</si>
  <si>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</si>
  <si>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</si>
  <si>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</si>
  <si>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</si>
  <si>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</si>
  <si>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</si>
  <si>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</si>
  <si>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</si>
  <si>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</si>
  <si>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</si>
  <si>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</si>
  <si>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</si>
  <si>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</si>
  <si>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</si>
  <si>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</si>
  <si>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</si>
  <si>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</si>
  <si>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</si>
  <si>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</si>
  <si>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</si>
  <si>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</si>
  <si>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</si>
  <si>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</si>
  <si>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</si>
  <si>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</si>
  <si>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</si>
  <si>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</si>
  <si>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</si>
  <si>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</si>
  <si>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</si>
  <si>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</si>
  <si>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</si>
  <si>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</si>
  <si>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</si>
  <si>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</si>
  <si>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</si>
  <si>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</si>
  <si>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</si>
  <si>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</si>
  <si>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</si>
  <si>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</si>
  <si>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</si>
  <si>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</si>
  <si>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</si>
  <si>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</si>
  <si>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</si>
  <si>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</si>
  <si>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</si>
  <si>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</si>
  <si>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</si>
  <si>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</si>
  <si>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</si>
  <si>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</si>
  <si>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</si>
  <si>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</si>
  <si>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</si>
  <si>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</si>
  <si>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</si>
  <si>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</si>
  <si>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</si>
  <si>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</si>
  <si>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</si>
  <si>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</si>
  <si>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</si>
  <si>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</si>
  <si>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</si>
  <si>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</si>
  <si>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</si>
  <si>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</si>
  <si>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</si>
  <si>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</si>
  <si>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</si>
  <si>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</si>
  <si>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</si>
  <si>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</si>
  <si>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</si>
  <si>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</si>
  <si>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</si>
  <si>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</si>
  <si>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</si>
  <si>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</si>
  <si>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</si>
  <si>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</si>
  <si>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</si>
  <si>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</si>
  <si>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</si>
  <si>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</si>
  <si>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</si>
  <si>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</si>
  <si>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</si>
  <si>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</si>
  <si>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</si>
  <si>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</si>
  <si>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</si>
  <si>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</si>
  <si>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</si>
  <si>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</si>
  <si>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</si>
  <si>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</si>
  <si>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</si>
  <si>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</si>
  <si>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</si>
  <si>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</si>
  <si>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</si>
  <si>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</si>
  <si>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</si>
  <si>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</si>
  <si>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</si>
  <si>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</si>
  <si>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</si>
  <si>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</si>
  <si>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</si>
  <si>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</si>
  <si>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</si>
  <si>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</si>
  <si>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</si>
  <si>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</si>
  <si>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</si>
  <si>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</si>
  <si>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</si>
  <si>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</si>
  <si>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</si>
  <si>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</si>
  <si>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</si>
  <si>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</si>
  <si>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</si>
  <si>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</si>
  <si>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</si>
  <si>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</si>
  <si>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</si>
  <si>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</si>
  <si>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</si>
  <si>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</si>
  <si>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</si>
  <si>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</si>
  <si>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</si>
  <si>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</si>
  <si>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</si>
  <si>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</si>
  <si>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</si>
  <si>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</si>
  <si>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</si>
  <si>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</si>
  <si>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</si>
  <si>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</si>
  <si>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</si>
  <si>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</si>
  <si>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</si>
  <si>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</si>
  <si>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</si>
  <si>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</si>
  <si>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</si>
  <si>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</si>
  <si>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</si>
  <si>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</si>
  <si>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</si>
  <si>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</si>
  <si>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</si>
  <si>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</si>
  <si>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</si>
  <si>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</si>
  <si>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</si>
  <si>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</si>
  <si>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</si>
  <si>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</si>
  <si>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</si>
  <si>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</si>
  <si>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</si>
  <si>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</si>
  <si>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</si>
  <si>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</si>
  <si>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</si>
  <si>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</si>
  <si>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</si>
  <si>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</si>
  <si>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</si>
  <si>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</si>
  <si>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</si>
  <si>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</si>
  <si>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</si>
  <si>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</si>
  <si>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</si>
  <si>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</si>
  <si>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</si>
  <si>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</si>
  <si>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</si>
  <si>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</si>
  <si>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</si>
  <si>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</si>
  <si>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</si>
  <si>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</si>
  <si>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</si>
  <si>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</si>
  <si>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</si>
  <si>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</si>
  <si>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</si>
  <si>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</si>
  <si>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</si>
  <si>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</si>
  <si>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</si>
  <si>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</si>
  <si>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</si>
  <si>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</si>
  <si>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</si>
  <si>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</si>
  <si>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</si>
  <si>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</si>
  <si>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</si>
  <si>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</si>
  <si>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</si>
  <si>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</si>
  <si>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</si>
  <si>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</si>
  <si>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</si>
  <si>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</si>
  <si>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</si>
  <si>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</si>
  <si>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</si>
  <si>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</si>
  <si>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</si>
  <si>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</si>
  <si>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</si>
  <si>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</si>
  <si>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</si>
  <si>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</si>
  <si>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</si>
  <si>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</si>
  <si>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</si>
  <si>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</si>
  <si>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</si>
  <si>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</si>
  <si>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</si>
  <si>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</si>
  <si>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</si>
  <si>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</si>
  <si>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</si>
  <si>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</si>
  <si>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</si>
  <si>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</si>
  <si>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</si>
  <si>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</si>
  <si>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</si>
  <si>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</si>
  <si>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</si>
  <si>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</si>
  <si>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</si>
  <si>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</si>
  <si>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</si>
  <si>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</si>
  <si>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</si>
  <si>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</si>
  <si>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</si>
  <si>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</si>
  <si>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</si>
  <si>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</si>
  <si>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</si>
  <si>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</si>
  <si>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</si>
  <si>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</si>
  <si>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</si>
  <si>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</si>
  <si>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</si>
  <si>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</si>
  <si>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</si>
  <si>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</si>
  <si>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</si>
  <si>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</si>
  <si>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</si>
  <si>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</si>
  <si>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</si>
  <si>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</si>
  <si>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</si>
  <si>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</si>
  <si>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</si>
  <si>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</si>
  <si>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</si>
  <si>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</si>
  <si>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</si>
  <si>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</si>
  <si>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</si>
  <si>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</si>
  <si>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</si>
  <si>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</si>
  <si>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</si>
  <si>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</si>
  <si>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</si>
  <si>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</si>
  <si>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</si>
  <si>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</si>
  <si>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</si>
  <si>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</si>
  <si>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</si>
  <si>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</si>
  <si>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</si>
  <si>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</si>
  <si>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</si>
  <si>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</si>
  <si>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</si>
  <si>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</si>
  <si>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</si>
  <si>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</si>
  <si>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</si>
  <si>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</si>
  <si>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</si>
  <si>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</si>
  <si>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</si>
  <si>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</si>
  <si>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</si>
  <si>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</si>
  <si>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</si>
  <si>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</si>
  <si>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</si>
  <si>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</si>
  <si>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</si>
  <si>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</si>
  <si>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</si>
  <si>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</si>
  <si>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</si>
  <si>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</si>
  <si>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</si>
  <si>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</si>
  <si>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</si>
  <si>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</si>
  <si>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</si>
  <si>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</si>
  <si>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</si>
  <si>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</si>
  <si>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</si>
  <si>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</si>
  <si>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</si>
  <si>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</si>
  <si>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</si>
  <si>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</si>
  <si>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</si>
  <si>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</si>
  <si>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</si>
  <si>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</si>
  <si>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</si>
  <si>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</si>
  <si>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</si>
  <si>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</si>
  <si>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</si>
  <si>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</si>
  <si>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</si>
  <si>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</si>
  <si>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</si>
  <si>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</si>
  <si>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</si>
  <si>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</si>
  <si>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</si>
  <si>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</si>
  <si>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</si>
  <si>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</si>
  <si>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</si>
  <si>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</si>
  <si>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</si>
  <si>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</si>
  <si>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</si>
  <si>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</si>
  <si>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</si>
  <si>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</si>
  <si>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</si>
  <si>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</si>
  <si>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</si>
  <si>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</si>
  <si>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</si>
  <si>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</si>
  <si>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</si>
  <si>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</si>
  <si>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</si>
  <si>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</si>
  <si>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</si>
  <si>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</si>
  <si>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</si>
  <si>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</si>
  <si>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</si>
  <si>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</si>
  <si>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</si>
  <si>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</si>
  <si>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</si>
  <si>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</si>
  <si>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</si>
  <si>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</si>
  <si>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</si>
  <si>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</si>
  <si>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</si>
  <si>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</si>
  <si>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</si>
  <si>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</si>
  <si>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</si>
  <si>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</si>
  <si>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</si>
  <si>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</si>
  <si>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</si>
  <si>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</si>
  <si>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</si>
  <si>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</si>
  <si>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</si>
  <si>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</si>
  <si>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</si>
  <si>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</si>
  <si>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</si>
  <si>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</si>
  <si>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</si>
  <si>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</si>
  <si>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</si>
  <si>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</si>
  <si>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</si>
  <si>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</si>
  <si>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</si>
  <si>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</si>
  <si>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</si>
  <si>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</si>
  <si>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</si>
  <si>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</si>
  <si>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</si>
  <si>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</si>
  <si>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</si>
  <si>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</si>
  <si>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</si>
  <si>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</si>
  <si>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</si>
  <si>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</si>
  <si>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</si>
  <si>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</si>
  <si>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</si>
  <si>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</si>
  <si>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</si>
  <si>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</si>
  <si>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</si>
  <si>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</si>
  <si>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</si>
  <si>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</si>
  <si>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</si>
  <si>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</si>
  <si>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</si>
  <si>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</si>
  <si>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</si>
  <si>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</si>
  <si>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</si>
  <si>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</si>
  <si>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</si>
  <si>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</si>
  <si>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</si>
  <si>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</si>
  <si>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</si>
  <si>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</si>
  <si>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</si>
  <si>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</si>
  <si>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</si>
  <si>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</si>
  <si>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</si>
  <si>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</si>
  <si>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</si>
  <si>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</si>
  <si>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</si>
  <si>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</si>
  <si>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</si>
  <si>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</si>
  <si>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</si>
  <si>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</si>
  <si>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</si>
  <si>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</si>
  <si>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</si>
  <si>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</si>
  <si>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</si>
  <si>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</si>
  <si>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</si>
  <si>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</si>
  <si>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</si>
  <si>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</si>
  <si>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</si>
  <si>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</si>
  <si>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</si>
  <si>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</si>
  <si>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</si>
  <si>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</si>
  <si>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</si>
  <si>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</si>
  <si>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</si>
  <si>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</si>
  <si>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</si>
  <si>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</si>
  <si>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</si>
  <si>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</si>
  <si>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</si>
  <si>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</si>
  <si>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</si>
  <si>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</si>
  <si>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</si>
  <si>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</si>
  <si>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</si>
  <si>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</si>
  <si>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</si>
  <si>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</si>
  <si>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</si>
  <si>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</si>
  <si>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</si>
  <si>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</si>
  <si>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</si>
  <si>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</si>
  <si>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</si>
  <si>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</si>
  <si>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</si>
  <si>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</si>
  <si>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</si>
  <si>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</si>
  <si>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</si>
  <si>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</si>
  <si>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</si>
  <si>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</si>
  <si>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</si>
  <si>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</si>
  <si>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</si>
  <si>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</si>
  <si>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</si>
  <si>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</si>
  <si>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</si>
  <si>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</si>
  <si>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</si>
  <si>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</si>
  <si>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</si>
  <si>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</si>
  <si>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</si>
  <si>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</si>
  <si>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</si>
  <si>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</si>
  <si>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</si>
  <si>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</si>
  <si>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</si>
  <si>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</si>
  <si>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</si>
  <si>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</si>
  <si>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</si>
  <si>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</si>
  <si>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</si>
  <si>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</si>
  <si>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</si>
  <si>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</si>
  <si>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</si>
  <si>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</si>
  <si>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</si>
  <si>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</si>
  <si>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</si>
  <si>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</si>
  <si>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</si>
  <si>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</si>
  <si>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</si>
  <si>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</si>
  <si>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</si>
  <si>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</si>
  <si>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</si>
  <si>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</si>
  <si>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</si>
  <si>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</si>
  <si>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</si>
  <si>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</si>
  <si>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</si>
  <si>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</si>
  <si>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</si>
  <si>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</si>
  <si>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</si>
  <si>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</si>
  <si>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</si>
  <si>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</si>
  <si>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</si>
  <si>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</si>
  <si>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</si>
  <si>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</si>
  <si>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</si>
  <si>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</si>
  <si>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</si>
  <si>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</si>
  <si>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</si>
  <si>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</si>
  <si>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</si>
  <si>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</si>
  <si>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</si>
  <si>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</si>
  <si>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</si>
  <si>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</si>
  <si>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</si>
  <si>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</si>
  <si>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</si>
  <si>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</si>
  <si>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</si>
  <si>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</si>
  <si>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</si>
  <si>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</si>
  <si>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</si>
  <si>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</si>
  <si>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</si>
  <si>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</si>
  <si>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</si>
  <si>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</si>
  <si>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</si>
  <si>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</si>
  <si>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</si>
  <si>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</si>
  <si>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</si>
  <si>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</si>
  <si>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</si>
  <si>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</si>
  <si>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</si>
  <si>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</si>
  <si>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</si>
  <si>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</si>
  <si>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</si>
  <si>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</si>
  <si>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</si>
  <si>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</si>
  <si>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</si>
  <si>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</si>
  <si>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</si>
  <si>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</si>
  <si>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</si>
  <si>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</si>
  <si>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</si>
  <si>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</si>
  <si>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</si>
  <si>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</si>
  <si>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</si>
  <si>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</si>
  <si>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</si>
  <si>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</si>
  <si>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</si>
  <si>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</si>
  <si>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</si>
  <si>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</si>
  <si>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</si>
  <si>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</si>
  <si>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</si>
  <si>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</si>
  <si>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</si>
  <si>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</si>
  <si>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</si>
  <si>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</si>
  <si>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</si>
  <si>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</si>
  <si>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</si>
  <si>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</si>
  <si>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</si>
  <si>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</si>
  <si>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</si>
  <si>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</si>
  <si>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</si>
  <si>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</si>
  <si>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</si>
  <si>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</si>
  <si>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</si>
  <si>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</si>
  <si>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</si>
  <si>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</si>
  <si>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</si>
  <si>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</si>
  <si>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</si>
  <si>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</si>
  <si>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</si>
  <si>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</si>
  <si>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</si>
  <si>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</si>
  <si>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</si>
  <si>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</si>
  <si>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</si>
  <si>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</si>
  <si>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</si>
  <si>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</si>
  <si>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</si>
  <si>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</si>
  <si>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</si>
  <si>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</si>
  <si>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</si>
  <si>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</si>
  <si>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</si>
  <si>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</si>
  <si>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</si>
  <si>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</si>
  <si>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</si>
  <si>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</si>
  <si>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</si>
  <si>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</si>
  <si>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</si>
  <si>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</si>
  <si>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</si>
  <si>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</si>
  <si>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</si>
  <si>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</si>
  <si>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</si>
  <si>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</si>
  <si>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</si>
  <si>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</si>
  <si>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</si>
  <si>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</si>
  <si>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</si>
  <si>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</si>
  <si>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</si>
  <si>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</si>
  <si>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</si>
  <si>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</si>
  <si>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</si>
  <si>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</si>
  <si>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</si>
  <si>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</si>
  <si>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</si>
  <si>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</si>
  <si>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</si>
  <si>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</si>
  <si>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</si>
  <si>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</si>
  <si>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</si>
  <si>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</si>
  <si>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</si>
  <si>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</si>
  <si>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</si>
  <si>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</si>
  <si>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</si>
  <si>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</si>
  <si>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</si>
  <si>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</si>
  <si>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</si>
  <si>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</si>
  <si>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</si>
  <si>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</si>
  <si>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</si>
  <si>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</si>
  <si>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</si>
  <si>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</si>
  <si>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</si>
  <si>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</si>
  <si>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</si>
  <si>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</si>
  <si>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</si>
  <si>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</si>
  <si>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</si>
  <si>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</si>
  <si>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</si>
  <si>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</si>
  <si>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</si>
  <si>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</si>
  <si>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</si>
  <si>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</si>
  <si>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</si>
  <si>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</si>
  <si>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</si>
  <si>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</si>
  <si>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</si>
  <si>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</si>
  <si>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</si>
  <si>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</si>
  <si>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</si>
  <si>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</si>
  <si>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</si>
  <si>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</si>
  <si>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</si>
  <si>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</si>
  <si>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</si>
  <si>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</si>
  <si>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</si>
  <si>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</si>
  <si>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</si>
  <si>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</si>
  <si>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</si>
  <si>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</si>
  <si>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</si>
  <si>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</si>
  <si>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</si>
  <si>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</si>
  <si>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</si>
  <si>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</si>
  <si>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</si>
  <si>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</si>
  <si>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</si>
  <si>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</si>
  <si>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</si>
  <si>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</si>
  <si>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</si>
  <si>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</si>
  <si>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</si>
  <si>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</si>
  <si>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</si>
  <si>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</si>
  <si>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</si>
  <si>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</si>
  <si>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</si>
  <si>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</si>
  <si>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</si>
  <si>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</si>
  <si>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</si>
  <si>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</si>
  <si>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</si>
  <si>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</si>
  <si>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</si>
  <si>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</si>
  <si>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</si>
  <si>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</si>
  <si>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</si>
  <si>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</si>
  <si>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</si>
  <si>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</si>
  <si>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</si>
  <si>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</si>
  <si>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</si>
  <si>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</si>
  <si>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</si>
  <si>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</si>
  <si>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</si>
  <si>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</si>
  <si>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</si>
  <si>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</si>
  <si>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</si>
  <si>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</si>
  <si>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</si>
  <si>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</si>
  <si>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</si>
  <si>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</si>
  <si>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</si>
  <si>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</si>
  <si>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</si>
  <si>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</si>
  <si>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</si>
  <si>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</si>
  <si>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</si>
  <si>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</si>
  <si>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</si>
  <si>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</si>
  <si>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</si>
  <si>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</si>
  <si>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</si>
  <si>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</si>
  <si>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</si>
  <si>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</si>
  <si>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</si>
  <si>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</si>
  <si>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</si>
  <si>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</si>
  <si>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</si>
  <si>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</si>
  <si>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</si>
  <si>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</si>
  <si>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</si>
  <si>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</si>
  <si>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</si>
  <si>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</si>
  <si>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</si>
  <si>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</si>
  <si>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</si>
  <si>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</si>
  <si>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</si>
  <si>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</si>
  <si>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</si>
  <si>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</si>
  <si>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</si>
  <si>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</si>
  <si>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</si>
  <si>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</si>
  <si>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</si>
  <si>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</si>
  <si>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</si>
  <si>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</si>
  <si>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</si>
  <si>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</si>
  <si>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</si>
  <si>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</si>
  <si>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</si>
  <si>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</si>
  <si>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</si>
  <si>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</si>
  <si>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</si>
  <si>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</si>
  <si>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</si>
  <si>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</si>
  <si>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</si>
  <si>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</si>
  <si>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</si>
  <si>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</si>
  <si>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</si>
  <si>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</si>
  <si>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</si>
  <si>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</si>
  <si>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</si>
  <si>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</si>
  <si>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</si>
  <si>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</si>
  <si>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</si>
  <si>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</si>
  <si>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</si>
  <si>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</si>
  <si>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</si>
  <si>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</si>
  <si>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</si>
  <si>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</si>
  <si>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</si>
  <si>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</si>
  <si>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</si>
  <si>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</si>
  <si>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</si>
  <si>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</si>
  <si>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</si>
  <si>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</si>
  <si>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</si>
  <si>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</si>
  <si>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</si>
  <si>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</si>
  <si>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</si>
  <si>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</si>
  <si>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</si>
  <si>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</si>
  <si>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</si>
  <si>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</si>
  <si>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</si>
  <si>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</si>
  <si>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</si>
  <si>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</si>
  <si>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</si>
  <si>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</si>
  <si>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</si>
  <si>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</si>
  <si>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</si>
  <si>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</si>
  <si>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</si>
  <si>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</si>
  <si>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</si>
  <si>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</si>
  <si>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</si>
  <si>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</si>
  <si>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</si>
  <si>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</si>
  <si>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</si>
  <si>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</si>
  <si>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</si>
  <si>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</si>
  <si>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</si>
  <si>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</si>
  <si>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</si>
  <si>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</si>
  <si>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</si>
  <si>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</si>
  <si>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</si>
  <si>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</si>
  <si>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</si>
  <si>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</si>
  <si>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</si>
  <si>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</si>
  <si>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</si>
  <si>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</si>
  <si>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</si>
  <si>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</si>
  <si>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</si>
  <si>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</si>
  <si>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</si>
  <si>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</si>
  <si>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</si>
  <si>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</si>
  <si>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</si>
  <si>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</si>
  <si>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</si>
  <si>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</si>
  <si>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</si>
  <si>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</si>
  <si>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</si>
  <si>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</si>
  <si>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</si>
  <si>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</si>
  <si>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</si>
  <si>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</si>
  <si>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</si>
  <si>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</si>
  <si>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</si>
  <si>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</si>
  <si>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</si>
  <si>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</si>
  <si>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</si>
  <si>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</si>
  <si>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</si>
  <si>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</si>
  <si>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</si>
  <si>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</si>
  <si>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</si>
  <si>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</si>
  <si>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</si>
  <si>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</si>
  <si>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</si>
  <si>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</si>
  <si>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</si>
  <si>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</si>
  <si>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</si>
  <si>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</si>
  <si>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</si>
  <si>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</si>
  <si>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</si>
  <si>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</si>
  <si>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</si>
  <si>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</si>
  <si>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</si>
  <si>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</si>
  <si>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</si>
  <si>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</si>
  <si>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</si>
  <si>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</si>
  <si>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</si>
  <si>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</si>
  <si>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</si>
  <si>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</si>
  <si>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</si>
  <si>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</si>
  <si>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</si>
  <si>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</si>
  <si>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</si>
  <si>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</si>
  <si>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</si>
  <si>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</si>
  <si>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</si>
  <si>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</si>
  <si>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</si>
  <si>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</si>
  <si>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</si>
  <si>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</si>
  <si>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</si>
  <si>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</si>
  <si>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</si>
  <si>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</si>
  <si>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</si>
  <si>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</si>
  <si>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</si>
  <si>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</si>
  <si>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</si>
  <si>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</si>
  <si>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</si>
  <si>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</si>
  <si>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</si>
  <si>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</si>
  <si>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</si>
  <si>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</si>
  <si>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</si>
  <si>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</si>
  <si>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</si>
  <si>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</si>
  <si>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</si>
  <si>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</si>
  <si>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</si>
  <si>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</si>
  <si>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</si>
  <si>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</si>
  <si>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</si>
  <si>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</si>
  <si>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</si>
  <si>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</si>
  <si>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</si>
  <si>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</si>
  <si>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</si>
  <si>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</si>
  <si>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</si>
  <si>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</si>
  <si>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</si>
  <si>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</si>
  <si>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</si>
  <si>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</si>
  <si>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</si>
  <si>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</si>
  <si>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</si>
  <si>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</si>
  <si>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</si>
  <si>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</si>
  <si>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</si>
  <si>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</si>
  <si>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</si>
  <si>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</si>
  <si>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</si>
  <si>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</si>
  <si>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</si>
  <si>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</si>
  <si>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</si>
  <si>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</si>
  <si>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</si>
  <si>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</si>
  <si>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</si>
  <si>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</si>
  <si>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</si>
  <si>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</si>
  <si>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</si>
  <si>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</si>
  <si>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</si>
  <si>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</si>
  <si>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</si>
  <si>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</si>
  <si>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</si>
  <si>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</si>
  <si>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</si>
  <si>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</si>
  <si>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</si>
  <si>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</si>
  <si>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</si>
  <si>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</si>
  <si>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</si>
  <si>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</si>
  <si>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</si>
  <si>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</si>
  <si>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</si>
  <si>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</si>
  <si>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</si>
  <si>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</si>
  <si>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</si>
  <si>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</si>
  <si>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</si>
  <si>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</si>
  <si>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</si>
  <si>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</si>
  <si>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</si>
  <si>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</si>
  <si>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</si>
  <si>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</si>
  <si>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</si>
  <si>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</si>
  <si>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</si>
  <si>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</si>
  <si>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</si>
  <si>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</si>
  <si>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</si>
  <si>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</si>
  <si>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</si>
  <si>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</si>
  <si>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</si>
  <si>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</si>
  <si>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</si>
  <si>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</si>
  <si>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</si>
  <si>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</si>
  <si>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</si>
  <si>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</si>
  <si>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</si>
  <si>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</si>
  <si>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</si>
  <si>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</si>
  <si>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</si>
  <si>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</si>
  <si>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</si>
  <si>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</si>
  <si>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</si>
  <si>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</si>
  <si>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</si>
  <si>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</si>
  <si>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</si>
  <si>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</si>
  <si>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</si>
  <si>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</si>
  <si>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</si>
  <si>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</si>
  <si>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</si>
  <si>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</si>
  <si>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</si>
  <si>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</si>
  <si>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</si>
  <si>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</si>
  <si>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</si>
  <si>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</si>
  <si>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</si>
  <si>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</si>
  <si>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</si>
  <si>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</si>
  <si>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</si>
  <si>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</si>
  <si>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</si>
  <si>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</si>
  <si>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</si>
  <si>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</si>
  <si>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</si>
  <si>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</si>
  <si>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</si>
  <si>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</si>
  <si>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</si>
  <si>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</si>
  <si>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</si>
  <si>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</si>
  <si>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</si>
  <si>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</si>
  <si>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</si>
  <si>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</si>
  <si>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</si>
  <si>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</si>
  <si>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</si>
  <si>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</si>
  <si>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</si>
  <si>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</si>
  <si>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</si>
  <si>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</si>
  <si>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</si>
  <si>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</si>
  <si>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</si>
  <si>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</si>
  <si>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</si>
  <si>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</si>
  <si>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</si>
  <si>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</si>
  <si>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</si>
  <si>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</si>
  <si>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</si>
  <si>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</si>
  <si>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</si>
  <si>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</si>
  <si>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</si>
  <si>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</si>
  <si>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</si>
  <si>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</si>
  <si>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</si>
  <si>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</si>
  <si>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</si>
  <si>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</si>
  <si>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</si>
  <si>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</si>
  <si>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</si>
  <si>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</si>
  <si>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</si>
  <si>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</si>
  <si>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</si>
  <si>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</si>
  <si>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</si>
  <si>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</si>
  <si>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</si>
  <si>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</si>
  <si>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</si>
  <si>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</si>
  <si>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</si>
  <si>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</si>
  <si>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</si>
  <si>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</si>
  <si>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</si>
  <si>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</si>
  <si>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</si>
  <si>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</si>
  <si>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</si>
  <si>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</si>
  <si>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</si>
  <si>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</si>
  <si>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</si>
  <si>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</si>
  <si>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</si>
  <si>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</si>
  <si>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</si>
  <si>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</si>
  <si>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</si>
  <si>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</si>
  <si>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</si>
  <si>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</si>
  <si>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</si>
  <si>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</si>
  <si>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</si>
  <si>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</si>
  <si>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</si>
  <si>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</si>
  <si>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</si>
  <si>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</si>
  <si>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</si>
  <si>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</si>
  <si>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</si>
  <si>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</si>
  <si>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</si>
  <si>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</si>
  <si>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</si>
  <si>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</si>
  <si>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</si>
  <si>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</si>
  <si>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</si>
  <si>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</si>
  <si>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</si>
  <si>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</si>
  <si>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</si>
  <si>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</si>
  <si>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</si>
  <si>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</si>
  <si>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</si>
  <si>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</si>
  <si>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</si>
  <si>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</si>
  <si>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</si>
  <si>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</si>
  <si>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</si>
  <si>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</si>
  <si>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</si>
  <si>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</si>
  <si>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</si>
  <si>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</si>
  <si>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</si>
  <si>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</si>
  <si>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</si>
  <si>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</si>
  <si>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</si>
  <si>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</si>
  <si>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</si>
  <si>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</si>
  <si>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</si>
  <si>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</si>
  <si>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</si>
  <si>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</si>
  <si>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</si>
  <si>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</si>
  <si>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</si>
  <si>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</si>
  <si>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</si>
  <si>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</si>
  <si>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</si>
  <si>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</si>
  <si>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</si>
  <si>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</si>
  <si>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</si>
  <si>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</si>
  <si>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</si>
  <si>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</si>
  <si>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</si>
  <si>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</si>
  <si>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</si>
  <si>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</si>
  <si>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</si>
  <si>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</si>
  <si>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</si>
  <si>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</si>
  <si>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</si>
  <si>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</si>
  <si>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</si>
  <si>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</si>
  <si>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</si>
  <si>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</si>
  <si>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</si>
  <si>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</si>
  <si>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</si>
  <si>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</si>
  <si>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</si>
  <si>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</si>
  <si>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</si>
  <si>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</si>
  <si>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</si>
  <si>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</si>
  <si>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</si>
  <si>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</si>
  <si>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</si>
  <si>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</si>
  <si>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</si>
  <si>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</si>
  <si>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</si>
  <si>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</si>
  <si>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</si>
  <si>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</si>
  <si>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</si>
  <si>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</si>
  <si>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</si>
  <si>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</si>
  <si>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</si>
  <si>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</si>
  <si>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</si>
  <si>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</si>
  <si>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</si>
  <si>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</si>
  <si>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</si>
  <si>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</si>
  <si>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</si>
  <si>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</si>
  <si>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</si>
  <si>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</si>
  <si>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</si>
  <si>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</si>
  <si>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</si>
  <si>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</si>
  <si>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</si>
  <si>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</si>
  <si>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</si>
  <si>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</si>
  <si>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</si>
  <si>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</si>
  <si>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</si>
  <si>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</si>
  <si>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</si>
  <si>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</si>
  <si>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</si>
  <si>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</si>
  <si>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</si>
  <si>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</si>
  <si>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</si>
  <si>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</si>
  <si>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</si>
  <si>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</si>
  <si>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</si>
  <si>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</si>
  <si>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</si>
  <si>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</si>
  <si>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</si>
  <si>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</si>
  <si>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</si>
  <si>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</si>
  <si>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</si>
  <si>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</si>
  <si>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</si>
  <si>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</si>
  <si>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</si>
  <si>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</si>
  <si>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</si>
  <si>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</si>
  <si>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</si>
  <si>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</si>
  <si>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</si>
  <si>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</si>
  <si>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</si>
  <si>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</si>
  <si>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</si>
  <si>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</si>
  <si>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</si>
  <si>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</si>
  <si>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</si>
  <si>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</si>
  <si>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</si>
  <si>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</si>
  <si>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</si>
  <si>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</si>
  <si>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</si>
  <si>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</si>
  <si>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</si>
  <si>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</si>
  <si>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</si>
  <si>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</si>
  <si>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</si>
  <si>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</si>
  <si>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</si>
  <si>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</si>
  <si>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</si>
  <si>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</si>
  <si>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</si>
  <si>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</si>
  <si>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</si>
  <si>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</si>
  <si>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</si>
  <si>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</si>
  <si>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</si>
  <si>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</si>
  <si>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</si>
  <si>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</si>
  <si>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</si>
  <si>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</si>
  <si>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</si>
  <si>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</si>
  <si>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</si>
  <si>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</si>
  <si>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</si>
  <si>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</si>
  <si>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</si>
  <si>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</si>
  <si>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</si>
  <si>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</si>
  <si>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</si>
  <si>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</si>
  <si>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</si>
  <si>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</si>
  <si>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</si>
  <si>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</si>
  <si>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</si>
  <si>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</si>
  <si>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</si>
  <si>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</si>
  <si>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</si>
  <si>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</si>
  <si>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</si>
  <si>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</si>
  <si>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</si>
  <si>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</si>
  <si>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</si>
  <si>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</si>
  <si>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</si>
  <si>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</si>
  <si>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</si>
  <si>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</si>
  <si>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</si>
  <si>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</si>
  <si>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</si>
  <si>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</si>
  <si>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</si>
  <si>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</si>
  <si>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</si>
  <si>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</si>
  <si>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</si>
  <si>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</si>
  <si>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</si>
  <si>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</si>
  <si>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</si>
  <si>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</si>
  <si>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</si>
  <si>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</si>
  <si>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</si>
  <si>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</si>
  <si>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</si>
  <si>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</si>
  <si>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</si>
  <si>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</si>
  <si>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</si>
  <si>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</si>
  <si>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</si>
  <si>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</si>
  <si>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</si>
  <si>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</si>
  <si>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</si>
  <si>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</si>
  <si>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</si>
  <si>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</si>
  <si>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</si>
  <si>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</si>
  <si>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</si>
  <si>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</si>
  <si>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</si>
  <si>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</si>
  <si>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</si>
  <si>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</si>
  <si>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</si>
  <si>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</si>
  <si>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</si>
  <si>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</si>
  <si>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</si>
  <si>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</si>
  <si>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</si>
  <si>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</si>
  <si>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</si>
  <si>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</si>
  <si>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</si>
  <si>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</si>
  <si>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</si>
  <si>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</si>
  <si>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</si>
  <si>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</si>
  <si>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</si>
  <si>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</si>
  <si>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</si>
  <si>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</si>
  <si>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</si>
  <si>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</si>
  <si>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</si>
  <si>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</si>
  <si>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</si>
  <si>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</si>
  <si>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</si>
  <si>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</si>
  <si>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</si>
  <si>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</si>
  <si>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</si>
  <si>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</si>
  <si>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</si>
  <si>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</si>
  <si>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</si>
  <si>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</si>
  <si>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</si>
  <si>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</si>
  <si>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</si>
  <si>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</si>
  <si>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</si>
  <si>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</si>
  <si>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</si>
  <si>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</si>
  <si>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</si>
  <si>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</si>
  <si>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</si>
  <si>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</si>
  <si>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</si>
  <si>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</si>
  <si>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</si>
  <si>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</si>
  <si>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</si>
  <si>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</si>
  <si>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</si>
  <si>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</si>
  <si>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</si>
  <si>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</si>
  <si>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</si>
  <si>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</si>
  <si>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</si>
  <si>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</si>
  <si>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</si>
  <si>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</si>
  <si>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</si>
  <si>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</si>
  <si>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</si>
  <si>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</si>
  <si>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</si>
  <si>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</si>
  <si>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</si>
  <si>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</si>
  <si>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</si>
  <si>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</si>
  <si>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</si>
  <si>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</si>
  <si>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</si>
  <si>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</si>
  <si>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</si>
  <si>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</si>
  <si>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</si>
  <si>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</si>
  <si>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</si>
  <si>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</si>
  <si>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</si>
  <si>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</si>
  <si>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</si>
  <si>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</si>
  <si>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</si>
  <si>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</si>
  <si>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</si>
  <si>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</si>
  <si>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</si>
  <si>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</si>
  <si>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</si>
  <si>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</si>
  <si>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</si>
  <si>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</si>
  <si>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</si>
  <si>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</si>
  <si>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</si>
  <si>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</si>
  <si>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</si>
  <si>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</si>
  <si>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</si>
  <si>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</si>
  <si>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</si>
  <si>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</si>
  <si>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</si>
  <si>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</si>
  <si>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</si>
  <si>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</si>
  <si>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</si>
  <si>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</si>
  <si>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</si>
  <si>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</si>
  <si>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</si>
  <si>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</si>
  <si>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</si>
  <si>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</si>
  <si>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</si>
  <si>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</si>
  <si>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</si>
  <si>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</si>
  <si>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</si>
  <si>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</si>
  <si>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</si>
  <si>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</si>
  <si>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</si>
  <si>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</si>
  <si>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</si>
  <si>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</si>
  <si>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</si>
  <si>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</si>
  <si>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</si>
  <si>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</si>
  <si>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</si>
  <si>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</si>
  <si>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</si>
  <si>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</si>
  <si>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</si>
  <si>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</si>
  <si>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</si>
  <si>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</si>
  <si>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</si>
  <si>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</si>
  <si>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</si>
  <si>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</si>
  <si>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</si>
  <si>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</si>
  <si>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</si>
  <si>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</si>
  <si>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</si>
  <si>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</si>
  <si>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</si>
  <si>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</si>
  <si>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</si>
  <si>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</si>
  <si>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</si>
  <si>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</si>
  <si>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</si>
  <si>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</si>
  <si>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</si>
  <si>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</si>
  <si>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</si>
  <si>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</si>
  <si>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</si>
  <si>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</si>
  <si>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</si>
  <si>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</si>
  <si>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</si>
  <si>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</si>
  <si>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</si>
  <si>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</si>
  <si>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</si>
  <si>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</si>
  <si>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</si>
  <si>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</si>
  <si>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</si>
  <si>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</si>
  <si>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</si>
  <si>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</si>
  <si>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</si>
  <si>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</si>
  <si>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</si>
  <si>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</si>
  <si>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</si>
  <si>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</si>
  <si>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</si>
  <si>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</si>
  <si>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</si>
  <si>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</si>
  <si>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</si>
  <si>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</si>
  <si>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</si>
  <si>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</si>
  <si>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</si>
  <si>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</si>
  <si>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</si>
  <si>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</si>
  <si>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</si>
  <si>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</si>
  <si>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</si>
  <si>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</si>
  <si>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</si>
  <si>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</si>
  <si>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</si>
  <si>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</si>
  <si>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</si>
  <si>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</si>
  <si>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</si>
  <si>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</si>
  <si>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</si>
  <si>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</si>
  <si>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</si>
  <si>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</si>
  <si>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</si>
  <si>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</si>
  <si>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</si>
  <si>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</si>
  <si>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</si>
  <si>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</si>
  <si>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</si>
  <si>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</si>
  <si>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</si>
  <si>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</si>
  <si>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</si>
  <si>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</si>
  <si>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</si>
  <si>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</si>
  <si>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</si>
  <si>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</si>
  <si>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</si>
  <si>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</si>
  <si>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</si>
  <si>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</si>
  <si>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</si>
  <si>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</si>
  <si>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</si>
  <si>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</si>
  <si>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</si>
  <si>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</si>
  <si>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</si>
  <si>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</si>
  <si>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</si>
  <si>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</si>
  <si>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</si>
  <si>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</si>
  <si>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</si>
  <si>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</si>
  <si>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</si>
  <si>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</si>
  <si>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</si>
  <si>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</si>
  <si>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</si>
  <si>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</si>
  <si>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</si>
  <si>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</si>
  <si>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</si>
  <si>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</si>
  <si>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</si>
  <si>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</si>
  <si>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</si>
  <si>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</si>
  <si>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</si>
  <si>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</si>
  <si>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</si>
  <si>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</si>
  <si>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</si>
  <si>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</si>
  <si>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</si>
  <si>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</si>
  <si>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</si>
  <si>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</si>
  <si>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</si>
  <si>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</si>
  <si>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</si>
  <si>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</si>
  <si>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</si>
  <si>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</si>
  <si>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</si>
  <si>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</si>
  <si>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</si>
  <si>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</si>
  <si>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</si>
  <si>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</si>
  <si>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</si>
  <si>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</si>
  <si>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</si>
  <si>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</si>
  <si>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</si>
  <si>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</si>
  <si>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</si>
  <si>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</si>
  <si>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</si>
  <si>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</si>
  <si>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</si>
  <si>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</si>
  <si>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</si>
  <si>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</si>
  <si>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</si>
  <si>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</si>
  <si>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</si>
  <si>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</si>
  <si>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</si>
  <si>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</si>
  <si>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</si>
  <si>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</si>
  <si>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</si>
  <si>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</si>
  <si>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</si>
  <si>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</si>
  <si>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</si>
  <si>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</si>
  <si>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</si>
  <si>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</si>
  <si>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</si>
  <si>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</si>
  <si>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</si>
  <si>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</si>
  <si>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</si>
  <si>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</si>
  <si>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</si>
  <si>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</si>
  <si>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</si>
  <si>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</si>
  <si>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</si>
  <si>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</si>
  <si>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</si>
  <si>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</si>
  <si>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</si>
  <si>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</si>
  <si>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</si>
  <si>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</si>
  <si>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</si>
  <si>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</si>
  <si>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</si>
  <si>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</si>
  <si>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</si>
  <si>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</si>
  <si>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</si>
  <si>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</si>
  <si>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</si>
  <si>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</si>
  <si>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</si>
  <si>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</si>
  <si>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</si>
  <si>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</si>
  <si>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</si>
  <si>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</si>
  <si>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</si>
  <si>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</si>
  <si>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</si>
  <si>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</si>
  <si>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</si>
  <si>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</si>
  <si>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</si>
  <si>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</si>
  <si>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</si>
  <si>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</si>
  <si>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</si>
  <si>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</si>
  <si>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</si>
  <si>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</si>
  <si>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</si>
  <si>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</si>
  <si>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</si>
  <si>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</si>
  <si>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</si>
  <si>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</si>
  <si>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</si>
  <si>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</si>
  <si>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</si>
  <si>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</si>
  <si>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</si>
  <si>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</si>
  <si>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</si>
  <si>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</si>
  <si>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</si>
  <si>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</si>
  <si>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</si>
  <si>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</si>
  <si>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</si>
  <si>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</si>
  <si>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</si>
  <si>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</si>
  <si>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</si>
  <si>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</si>
  <si>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</si>
  <si>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</si>
  <si>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</si>
  <si>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</si>
  <si>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</si>
  <si>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</si>
  <si>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</si>
  <si>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</si>
  <si>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</si>
  <si>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</si>
  <si>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</si>
  <si>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</si>
  <si>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</si>
  <si>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</si>
  <si>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</si>
  <si>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</si>
  <si>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</si>
  <si>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</si>
  <si>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</si>
  <si>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</si>
  <si>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</si>
  <si>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</si>
  <si>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</si>
  <si>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</si>
  <si>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</si>
  <si>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</si>
  <si>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</si>
  <si>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</si>
  <si>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</si>
  <si>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</si>
  <si>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</si>
  <si>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</si>
  <si>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</si>
  <si>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</si>
  <si>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</si>
  <si>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</si>
  <si>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</si>
  <si>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</si>
  <si>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</si>
  <si>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</si>
  <si>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</si>
  <si>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</si>
  <si>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</si>
  <si>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</si>
  <si>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</si>
  <si>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</si>
  <si>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</si>
  <si>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</si>
  <si>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</si>
  <si>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</si>
  <si>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</si>
  <si>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</si>
  <si>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</si>
  <si>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</si>
  <si>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</si>
  <si>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</si>
  <si>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</si>
  <si>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</si>
  <si>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</si>
  <si>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</si>
  <si>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</si>
  <si>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</si>
  <si>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</si>
  <si>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</si>
  <si>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</si>
  <si>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</si>
  <si>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</si>
  <si>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</si>
  <si>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</si>
  <si>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</si>
  <si>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</si>
  <si>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</si>
  <si>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</si>
  <si>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</si>
  <si>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</si>
  <si>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</si>
  <si>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</si>
  <si>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</si>
  <si>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</si>
  <si>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</si>
  <si>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</si>
  <si>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</si>
  <si>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</si>
  <si>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</si>
  <si>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</si>
  <si>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</si>
  <si>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</si>
  <si>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</si>
  <si>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</si>
  <si>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</si>
  <si>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</si>
  <si>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</si>
  <si>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</si>
  <si>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</si>
  <si>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</si>
  <si>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</si>
  <si>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</si>
  <si>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</si>
  <si>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</si>
  <si>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</si>
  <si>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</si>
  <si>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</si>
  <si>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</si>
  <si>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</si>
  <si>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</si>
  <si>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</si>
  <si>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</si>
  <si>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</si>
  <si>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</si>
  <si>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</si>
  <si>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</si>
  <si>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</si>
  <si>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</si>
  <si>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</si>
  <si>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</si>
  <si>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</si>
  <si>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</si>
  <si>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</si>
  <si>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</si>
  <si>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</si>
  <si>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</si>
  <si>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</si>
  <si>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</si>
  <si>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</si>
  <si>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</si>
  <si>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</si>
  <si>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</si>
  <si>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</si>
  <si>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</si>
  <si>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</si>
  <si>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</si>
  <si>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</si>
  <si>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</si>
  <si>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</si>
  <si>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</si>
  <si>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</si>
  <si>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</si>
  <si>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</si>
  <si>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</si>
  <si>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</si>
  <si>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</si>
  <si>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</si>
  <si>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</si>
  <si>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</si>
  <si>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</si>
  <si>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</si>
  <si>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</si>
  <si>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</si>
  <si>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</si>
  <si>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</si>
  <si>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</si>
  <si>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</si>
  <si>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</si>
  <si>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</si>
  <si>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</si>
  <si>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</si>
  <si>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</si>
  <si>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</si>
  <si>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</si>
  <si>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</si>
  <si>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</si>
  <si>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</si>
  <si>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</si>
  <si>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</si>
  <si>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</si>
  <si>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</si>
  <si>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</si>
  <si>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</si>
  <si>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</si>
  <si>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</si>
  <si>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</si>
  <si>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</si>
  <si>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</si>
  <si>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</si>
  <si>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</si>
  <si>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</si>
  <si>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</si>
  <si>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</si>
  <si>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</si>
  <si>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</si>
  <si>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</si>
  <si>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</si>
  <si>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</si>
  <si>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</si>
  <si>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</si>
  <si>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</si>
  <si>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</si>
  <si>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</si>
  <si>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</si>
  <si>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</si>
  <si>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</si>
  <si>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</si>
  <si>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</si>
  <si>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</si>
  <si>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</si>
  <si>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</si>
  <si>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</si>
  <si>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</si>
  <si>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</si>
  <si>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</si>
  <si>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</si>
  <si>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</si>
  <si>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</si>
  <si>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</si>
  <si>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</si>
  <si>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</si>
  <si>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</si>
  <si>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</si>
  <si>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</si>
  <si>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</si>
  <si>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</si>
  <si>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</si>
  <si>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</si>
  <si>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</si>
  <si>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</si>
  <si>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</si>
  <si>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</si>
  <si>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</si>
  <si>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</si>
  <si>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</si>
  <si>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</si>
  <si>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</si>
  <si>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</si>
  <si>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</si>
  <si>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</si>
  <si>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</si>
  <si>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</si>
  <si>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</si>
  <si>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</si>
  <si>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</si>
  <si>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</si>
  <si>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</si>
  <si>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</si>
  <si>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</si>
  <si>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</si>
  <si>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</si>
  <si>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</si>
  <si>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</si>
  <si>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</si>
  <si>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</si>
  <si>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</si>
  <si>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</si>
  <si>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</si>
  <si>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</si>
  <si>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</si>
  <si>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</si>
  <si>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</si>
  <si>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</si>
  <si>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</si>
  <si>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</si>
  <si>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</si>
  <si>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</si>
  <si>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</si>
  <si>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</si>
  <si>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</si>
  <si>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</si>
  <si>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</si>
  <si>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</si>
  <si>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</si>
  <si>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</si>
  <si>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</si>
  <si>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</si>
  <si>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</si>
  <si>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</si>
  <si>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</si>
  <si>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</si>
  <si>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</si>
  <si>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</si>
  <si>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</si>
  <si>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</si>
  <si>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</si>
  <si>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</si>
  <si>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</si>
  <si>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</si>
  <si>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</si>
  <si>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</si>
  <si>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</si>
  <si>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</si>
  <si>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</si>
  <si>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</si>
  <si>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</si>
  <si>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</si>
  <si>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</si>
  <si>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</si>
  <si>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</si>
  <si>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</si>
  <si>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</si>
  <si>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</si>
  <si>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</si>
  <si>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</si>
  <si>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</si>
  <si>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</si>
  <si>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</si>
  <si>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</si>
  <si>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</si>
  <si>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</si>
  <si>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</si>
  <si>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</si>
  <si>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</si>
  <si>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</si>
  <si>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</si>
  <si>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</si>
  <si>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</si>
  <si>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</si>
  <si>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</si>
  <si>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</si>
  <si>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</si>
  <si>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</si>
  <si>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</si>
  <si>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</si>
  <si>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</si>
  <si>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</si>
  <si>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</si>
  <si>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</si>
  <si>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</si>
  <si>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</si>
  <si>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</si>
  <si>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</si>
  <si>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</si>
  <si>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</si>
  <si>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</si>
  <si>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</si>
  <si>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</si>
  <si>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</si>
  <si>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</si>
  <si>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</si>
  <si>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</si>
  <si>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</si>
  <si>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</si>
  <si>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</si>
  <si>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</si>
  <si>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</si>
  <si>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</si>
  <si>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</si>
  <si>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</si>
  <si>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</si>
  <si>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</si>
  <si>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</si>
  <si>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</si>
  <si>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</si>
  <si>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</si>
  <si>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</si>
  <si>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</si>
  <si>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</si>
  <si>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</si>
  <si>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</si>
  <si>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</si>
  <si>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</si>
  <si>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</si>
  <si>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</si>
  <si>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</si>
  <si>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</si>
  <si>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</si>
  <si>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</si>
  <si>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</si>
  <si>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</si>
  <si>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</si>
  <si>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</si>
  <si>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</si>
  <si>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</si>
  <si>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</si>
  <si>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</si>
  <si>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</si>
  <si>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</si>
  <si>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</si>
  <si>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</si>
  <si>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</si>
  <si>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</si>
  <si>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</si>
  <si>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</si>
  <si>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</si>
  <si>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</si>
  <si>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</si>
  <si>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</si>
  <si>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</si>
  <si>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</si>
  <si>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</si>
  <si>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</si>
  <si>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</si>
  <si>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</si>
  <si>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</si>
  <si>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</si>
  <si>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</si>
  <si>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</si>
  <si>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</si>
  <si>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</si>
  <si>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</si>
  <si>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</si>
  <si>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</si>
  <si>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</si>
  <si>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</si>
  <si>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</si>
  <si>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</si>
  <si>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</si>
  <si>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</si>
  <si>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</si>
  <si>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</si>
  <si>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</si>
  <si>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</si>
  <si>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</si>
  <si>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</si>
  <si>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</si>
  <si>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</si>
  <si>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</si>
  <si>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</si>
  <si>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</si>
  <si>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</si>
  <si>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</si>
  <si>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</si>
  <si>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</si>
  <si>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</si>
  <si>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</si>
  <si>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</si>
  <si>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</si>
  <si>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</si>
  <si>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</si>
  <si>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</si>
  <si>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</si>
  <si>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</si>
  <si>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</si>
  <si>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</si>
  <si>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</si>
  <si>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</si>
  <si>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</si>
  <si>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</si>
  <si>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</si>
  <si>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</si>
  <si>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</si>
  <si>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</si>
  <si>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</si>
  <si>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</si>
  <si>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</si>
  <si>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</si>
  <si>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</si>
  <si>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</si>
  <si>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</si>
  <si>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</si>
  <si>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</si>
  <si>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</si>
  <si>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</si>
  <si>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</si>
  <si>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</si>
  <si>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</si>
  <si>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</si>
  <si>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</si>
  <si>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</si>
  <si>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</si>
  <si>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</si>
  <si>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</si>
  <si>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</si>
  <si>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</si>
  <si>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</si>
  <si>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</si>
  <si>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</si>
  <si>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</si>
  <si>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</si>
  <si>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</si>
  <si>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</si>
  <si>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</si>
  <si>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</si>
  <si>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</si>
  <si>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</si>
  <si>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</si>
  <si>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</si>
  <si>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</si>
  <si>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</si>
  <si>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</si>
  <si>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</si>
  <si>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</si>
  <si>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</si>
  <si>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</si>
  <si>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</si>
  <si>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</si>
  <si>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</si>
  <si>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</si>
  <si>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</si>
  <si>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</si>
  <si>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</si>
  <si>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</si>
  <si>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</si>
  <si>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</si>
  <si>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</si>
  <si>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</si>
  <si>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</si>
  <si>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</si>
  <si>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</si>
  <si>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</si>
  <si>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</si>
  <si>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</si>
  <si>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</si>
  <si>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</si>
  <si>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</si>
  <si>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</si>
  <si>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</si>
  <si>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</si>
  <si>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</si>
  <si>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</si>
  <si>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</si>
  <si>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</si>
  <si>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</si>
  <si>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</si>
  <si>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</si>
  <si>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</si>
  <si>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</si>
  <si>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</si>
  <si>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</si>
  <si>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</si>
  <si>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</si>
  <si>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</si>
  <si>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</si>
  <si>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</si>
  <si>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</si>
  <si>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</si>
  <si>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</si>
  <si>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</si>
  <si>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</si>
  <si>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</si>
  <si>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</si>
  <si>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</si>
  <si>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</si>
  <si>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</si>
  <si>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</si>
  <si>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</si>
  <si>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</si>
  <si>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</si>
  <si>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</si>
  <si>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</si>
  <si>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</si>
  <si>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</si>
  <si>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</si>
  <si>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</si>
  <si>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</si>
  <si>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</si>
  <si>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</si>
  <si>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</si>
  <si>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</si>
  <si>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</si>
  <si>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</si>
  <si>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</si>
  <si>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</si>
  <si>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</si>
  <si>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</si>
  <si>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</si>
  <si>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</si>
  <si>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</si>
  <si>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</si>
  <si>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</si>
  <si>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</si>
  <si>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</si>
  <si>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</si>
  <si>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</si>
  <si>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</si>
  <si>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</si>
  <si>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</si>
  <si>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</si>
  <si>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</si>
  <si>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</si>
  <si>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</si>
  <si>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</si>
  <si>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</si>
  <si>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</si>
  <si>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</si>
  <si>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</si>
  <si>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</si>
  <si>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</si>
  <si>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</si>
  <si>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</si>
  <si>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</si>
  <si>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</si>
  <si>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</si>
  <si>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</si>
  <si>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</si>
  <si>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</si>
  <si>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</si>
  <si>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</si>
  <si>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</si>
  <si>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</si>
  <si>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</si>
  <si>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</si>
  <si>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</si>
  <si>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</si>
  <si>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</si>
  <si>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</si>
  <si>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</si>
  <si>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</si>
  <si>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</si>
  <si>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</si>
  <si>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</si>
  <si>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</si>
  <si>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</si>
  <si>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</si>
  <si>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</si>
  <si>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</si>
  <si>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</si>
  <si>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</si>
  <si>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</si>
  <si>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</si>
  <si>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</si>
  <si>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</si>
  <si>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</si>
  <si>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</si>
  <si>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</si>
  <si>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</si>
  <si>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</si>
  <si>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</si>
  <si>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</si>
  <si>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</si>
  <si>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</si>
  <si>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</si>
  <si>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</si>
  <si>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</si>
  <si>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</si>
  <si>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</si>
  <si>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</si>
  <si>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</si>
  <si>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</si>
  <si>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</si>
  <si>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</si>
  <si>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</si>
  <si>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</si>
  <si>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</si>
  <si>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</si>
  <si>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</si>
  <si>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</si>
  <si>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</si>
  <si>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</si>
  <si>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</si>
  <si>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</si>
  <si>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</si>
  <si>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</si>
  <si>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</si>
  <si>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</si>
  <si>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</si>
  <si>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</si>
  <si>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</si>
  <si>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</si>
  <si>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</si>
  <si>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</si>
  <si>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</si>
  <si>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</si>
  <si>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</si>
  <si>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</si>
  <si>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</si>
  <si>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</si>
  <si>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</si>
  <si>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</si>
  <si>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</si>
  <si>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</si>
  <si>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</si>
  <si>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</si>
  <si>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</si>
  <si>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</si>
  <si>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</si>
  <si>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</si>
  <si>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</si>
  <si>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</si>
  <si>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</si>
  <si>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</si>
  <si>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</si>
  <si>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</si>
  <si>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</si>
  <si>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</si>
  <si>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</si>
  <si>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</si>
  <si>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</si>
  <si>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</si>
  <si>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</si>
  <si>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</si>
  <si>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</si>
  <si>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</si>
  <si>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</si>
  <si>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</si>
  <si>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</si>
  <si>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</si>
  <si>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</si>
  <si>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</si>
  <si>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</si>
  <si>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</si>
  <si>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</si>
  <si>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</si>
  <si>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</si>
  <si>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</si>
  <si>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</si>
  <si>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</si>
  <si>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</si>
  <si>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</si>
  <si>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</si>
  <si>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</si>
  <si>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</si>
  <si>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</si>
  <si>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</si>
  <si>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</si>
  <si>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</si>
  <si>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</si>
  <si>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</si>
  <si>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</si>
  <si>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</si>
  <si>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</si>
  <si>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</si>
  <si>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</si>
  <si>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</si>
  <si>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</si>
  <si>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</si>
  <si>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</si>
  <si>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</si>
  <si>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</si>
  <si>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</si>
  <si>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</si>
  <si>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</si>
  <si>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</si>
  <si>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</si>
  <si>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</si>
  <si>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</si>
  <si>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</si>
  <si>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</si>
  <si>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</si>
  <si>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</si>
  <si>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</si>
  <si>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</si>
  <si>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</si>
  <si>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</si>
  <si>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</si>
  <si>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</si>
  <si>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</si>
  <si>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</si>
  <si>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</si>
  <si>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</si>
  <si>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</si>
  <si>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</si>
  <si>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</si>
  <si>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</si>
  <si>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</si>
  <si>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</si>
  <si>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</si>
  <si>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</si>
  <si>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</si>
  <si>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</si>
  <si>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</si>
  <si>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</si>
  <si>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</si>
  <si>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</si>
  <si>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</si>
  <si>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</si>
  <si>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</si>
  <si>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</si>
  <si>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</si>
  <si>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</si>
  <si>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</si>
  <si>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</si>
  <si>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</si>
  <si>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</si>
  <si>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</si>
  <si>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</si>
  <si>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</si>
  <si>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</si>
  <si>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</si>
  <si>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</si>
  <si>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</si>
  <si>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</si>
  <si>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</si>
  <si>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</si>
  <si>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</si>
  <si>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</si>
  <si>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</si>
  <si>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</si>
  <si>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</si>
  <si>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</si>
  <si>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</si>
  <si>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</si>
  <si>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</si>
  <si>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</si>
  <si>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</si>
  <si>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</si>
  <si>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</si>
  <si>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</si>
  <si>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</si>
  <si>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</si>
  <si>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</si>
  <si>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</si>
  <si>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</si>
  <si>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</si>
  <si>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</si>
  <si>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</si>
  <si>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</si>
  <si>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</si>
  <si>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</si>
  <si>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</si>
  <si>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</si>
  <si>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</si>
  <si>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</si>
  <si>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</si>
  <si>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</si>
  <si>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</si>
  <si>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</si>
  <si>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</si>
  <si>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</si>
  <si>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</si>
  <si>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</si>
  <si>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</si>
  <si>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</si>
  <si>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</si>
  <si>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</si>
  <si>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</si>
  <si>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</si>
  <si>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</si>
  <si>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</si>
  <si>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</si>
  <si>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</si>
  <si>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</si>
  <si>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</si>
  <si>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</si>
  <si>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</si>
  <si>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</si>
  <si>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</si>
  <si>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</si>
  <si>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</si>
  <si>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</si>
  <si>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</si>
  <si>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</si>
  <si>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</si>
  <si>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</si>
  <si>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</si>
  <si>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</si>
  <si>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</si>
  <si>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</si>
  <si>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</si>
  <si>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</si>
  <si>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</si>
  <si>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</si>
  <si>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</si>
  <si>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</si>
  <si>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</si>
  <si>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</si>
  <si>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</si>
  <si>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</si>
  <si>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</si>
  <si>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</si>
  <si>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</si>
  <si>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</si>
  <si>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</si>
  <si>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</si>
  <si>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</si>
  <si>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</si>
  <si>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</si>
  <si>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</si>
  <si>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</si>
  <si>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</si>
  <si>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</si>
  <si>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</si>
  <si>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</si>
  <si>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</si>
  <si>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</si>
  <si>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</si>
  <si>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</si>
  <si>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</si>
  <si>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</si>
  <si>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</si>
  <si>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</si>
  <si>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</si>
  <si>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</si>
  <si>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</si>
  <si>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</si>
  <si>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</si>
  <si>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</si>
  <si>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</si>
  <si>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</si>
  <si>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</si>
  <si>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</si>
  <si>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</si>
  <si>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</si>
  <si>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</si>
  <si>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</si>
  <si>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</si>
  <si>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</si>
  <si>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</si>
  <si>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</si>
  <si>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</si>
  <si>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</si>
  <si>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</si>
  <si>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</si>
  <si>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</si>
  <si>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</si>
  <si>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</si>
  <si>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</si>
  <si>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</si>
  <si>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</si>
  <si>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</si>
  <si>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</si>
  <si>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</si>
  <si>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</si>
  <si>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</si>
  <si>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</si>
  <si>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</si>
  <si>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</si>
  <si>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</si>
  <si>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</si>
  <si>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</si>
  <si>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</si>
  <si>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</si>
  <si>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</si>
  <si>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</si>
  <si>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</si>
  <si>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</si>
  <si>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</si>
  <si>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</si>
  <si>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</si>
  <si>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</si>
  <si>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</si>
  <si>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</si>
  <si>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</si>
  <si>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</si>
  <si>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</si>
  <si>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</si>
  <si>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</si>
  <si>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</si>
  <si>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</si>
  <si>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</si>
  <si>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</si>
  <si>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</si>
  <si>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</si>
  <si>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</si>
  <si>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</si>
  <si>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</si>
  <si>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</si>
  <si>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</si>
  <si>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</si>
  <si>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</si>
  <si>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</si>
  <si>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</si>
  <si>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</si>
  <si>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</si>
  <si>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</si>
  <si>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</si>
  <si>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</si>
  <si>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</si>
  <si>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</si>
  <si>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</si>
  <si>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</si>
  <si>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</si>
  <si>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</si>
  <si>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</si>
  <si>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</si>
  <si>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</si>
  <si>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</si>
  <si>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</si>
  <si>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</si>
  <si>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</si>
  <si>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</si>
  <si>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</si>
  <si>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</si>
  <si>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</si>
  <si>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</si>
  <si>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</si>
  <si>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</si>
  <si>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</si>
  <si>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</si>
  <si>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</si>
  <si>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</si>
  <si>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</si>
  <si>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</si>
  <si>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</si>
  <si>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</si>
  <si>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</si>
  <si>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</si>
  <si>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</si>
  <si>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</si>
  <si>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</si>
  <si>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</si>
  <si>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</si>
  <si>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</si>
  <si>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</si>
  <si>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</si>
  <si>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</si>
  <si>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</si>
  <si>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</si>
  <si>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</si>
  <si>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</si>
  <si>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</si>
  <si>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</si>
  <si>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</si>
  <si>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</si>
  <si>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</si>
  <si>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</si>
  <si>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</si>
  <si>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</si>
  <si>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</si>
  <si>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</si>
  <si>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</si>
  <si>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</si>
  <si>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</si>
  <si>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</si>
  <si>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</si>
  <si>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</si>
  <si>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</si>
  <si>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</si>
  <si>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</si>
  <si>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</si>
  <si>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</si>
  <si>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</si>
  <si>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</si>
  <si>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</si>
  <si>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</si>
  <si>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</si>
  <si>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</si>
  <si>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</si>
  <si>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</si>
  <si>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</si>
  <si>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</si>
  <si>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</si>
  <si>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</si>
  <si>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</si>
  <si>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</si>
  <si>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</si>
  <si>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</si>
  <si>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</si>
  <si>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</si>
  <si>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</si>
  <si>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</si>
  <si>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</si>
  <si>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</si>
  <si>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</si>
  <si>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</si>
  <si>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</si>
  <si>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</si>
  <si>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</si>
  <si>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</si>
  <si>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</si>
  <si>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</si>
  <si>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</si>
  <si>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</si>
  <si>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</si>
  <si>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</si>
  <si>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</si>
  <si>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</si>
  <si>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</si>
  <si>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</si>
  <si>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</si>
  <si>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</si>
  <si>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</si>
  <si>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</si>
  <si>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</si>
  <si>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</si>
  <si>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</si>
  <si>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</si>
  <si>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</si>
  <si>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</si>
  <si>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</si>
  <si>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</si>
  <si>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</si>
  <si>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</si>
  <si>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</si>
  <si>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</si>
  <si>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</si>
  <si>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</si>
  <si>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</si>
  <si>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</si>
  <si>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</si>
  <si>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</si>
  <si>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</si>
  <si>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</si>
  <si>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</si>
  <si>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</si>
  <si>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</si>
  <si>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</si>
  <si>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</si>
  <si>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</si>
  <si>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</si>
  <si>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</si>
  <si>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</si>
  <si>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</si>
  <si>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</si>
  <si>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</si>
  <si>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</si>
  <si>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</si>
  <si>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</si>
  <si>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</si>
  <si>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</si>
  <si>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</si>
  <si>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</si>
  <si>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</si>
  <si>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</si>
  <si>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</si>
  <si>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</si>
  <si>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</si>
  <si>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</si>
  <si>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</si>
  <si>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</si>
  <si>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</si>
  <si>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</si>
  <si>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</si>
  <si>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</si>
  <si>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</si>
  <si>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</si>
  <si>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</si>
  <si>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</si>
  <si>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</si>
  <si>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</si>
  <si>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</si>
  <si>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</si>
  <si>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</si>
  <si>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</si>
  <si>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</si>
  <si>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</si>
  <si>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</si>
  <si>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</si>
  <si>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</si>
  <si>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</si>
  <si>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</si>
  <si>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</si>
  <si>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</si>
  <si>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</si>
  <si>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</si>
  <si>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</si>
  <si>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</si>
  <si>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</si>
  <si>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</si>
  <si>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</si>
  <si>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</si>
  <si>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</si>
  <si>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</si>
  <si>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</si>
  <si>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</si>
  <si>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</si>
  <si>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</si>
  <si>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</si>
  <si>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</si>
  <si>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</si>
  <si>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</si>
  <si>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</si>
  <si>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</si>
  <si>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</si>
  <si>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</si>
  <si>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</si>
  <si>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</si>
  <si>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</si>
  <si>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</si>
  <si>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</si>
  <si>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</si>
  <si>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</si>
  <si>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</si>
  <si>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</si>
  <si>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</si>
  <si>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</si>
  <si>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</si>
  <si>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</si>
  <si>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</si>
  <si>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</si>
  <si>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</si>
  <si>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</si>
  <si>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</si>
  <si>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</si>
  <si>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</si>
  <si>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</si>
  <si>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</si>
  <si>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</si>
  <si>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</si>
  <si>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</si>
  <si>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</si>
  <si>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</si>
  <si>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</si>
  <si>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</si>
  <si>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</si>
  <si>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</si>
  <si>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</si>
  <si>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</si>
  <si>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</si>
  <si>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</si>
  <si>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</si>
  <si>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</si>
  <si>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</si>
  <si>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</si>
  <si>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</si>
  <si>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</si>
  <si>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</si>
  <si>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</si>
  <si>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</si>
  <si>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</si>
  <si>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</si>
  <si>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</si>
  <si>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</si>
  <si>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</si>
  <si>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</si>
  <si>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</si>
  <si>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</si>
  <si>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</si>
  <si>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</si>
  <si>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</si>
  <si>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</si>
  <si>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</si>
  <si>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</si>
  <si>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</si>
  <si>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</si>
  <si>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</si>
  <si>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</si>
  <si>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</si>
  <si>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</si>
  <si>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</si>
  <si>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</si>
  <si>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</si>
  <si>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</si>
  <si>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</si>
  <si>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</si>
  <si>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</si>
  <si>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</si>
  <si>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</si>
  <si>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</si>
  <si>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</si>
  <si>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</si>
  <si>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</si>
  <si>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</si>
  <si>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</si>
  <si>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</si>
  <si>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</si>
  <si>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</si>
  <si>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</si>
  <si>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</si>
  <si>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</si>
  <si>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</si>
  <si>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</si>
  <si>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</si>
  <si>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</si>
  <si>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</si>
  <si>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</si>
  <si>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</si>
  <si>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</si>
  <si>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</si>
  <si>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</si>
  <si>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</si>
  <si>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</si>
  <si>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</si>
  <si>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</si>
  <si>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</si>
  <si>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</si>
  <si>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</si>
  <si>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</si>
  <si>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</si>
  <si>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</si>
  <si>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</si>
  <si>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</si>
  <si>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</si>
  <si>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</si>
  <si>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</si>
  <si>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</si>
  <si>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</si>
  <si>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</si>
  <si>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</si>
  <si>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</si>
  <si>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</si>
  <si>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</si>
  <si>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</si>
  <si>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</si>
  <si>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</si>
  <si>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</si>
  <si>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</si>
  <si>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</si>
  <si>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</si>
  <si>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</si>
  <si>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</si>
  <si>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</si>
  <si>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</si>
  <si>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</si>
  <si>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</si>
  <si>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</si>
  <si>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</si>
  <si>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</si>
  <si>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</si>
  <si>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</si>
  <si>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</si>
  <si>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</si>
  <si>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</si>
  <si>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</si>
  <si>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</si>
  <si>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</si>
  <si>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</si>
  <si>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</si>
  <si>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</si>
  <si>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</si>
  <si>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</si>
  <si>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</si>
  <si>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</si>
  <si>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</si>
  <si>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</si>
  <si>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</si>
  <si>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</si>
  <si>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</si>
  <si>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</si>
  <si>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</si>
  <si>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</si>
  <si>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</si>
  <si>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</si>
  <si>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</si>
  <si>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</si>
  <si>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</si>
  <si>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</si>
  <si>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</si>
  <si>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</si>
  <si>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</si>
  <si>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</si>
  <si>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</si>
  <si>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</si>
  <si>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</si>
  <si>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</si>
  <si>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</si>
  <si>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</si>
  <si>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</si>
  <si>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</si>
  <si>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</si>
  <si>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</si>
  <si>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</si>
  <si>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</si>
  <si>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</si>
  <si>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</si>
  <si>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</si>
  <si>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</si>
  <si>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</si>
  <si>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</si>
  <si>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</si>
  <si>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</si>
  <si>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</si>
  <si>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</si>
  <si>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</si>
  <si>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</si>
  <si>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</si>
  <si>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</si>
  <si>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</si>
  <si>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</si>
  <si>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</si>
  <si>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</si>
  <si>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</si>
  <si>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</si>
  <si>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</si>
  <si>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</si>
  <si>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</si>
  <si>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</si>
  <si>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</si>
  <si>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</si>
  <si>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</si>
  <si>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</si>
  <si>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</si>
  <si>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</si>
  <si>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</si>
  <si>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</si>
  <si>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</si>
  <si>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</si>
  <si>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</si>
  <si>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</si>
  <si>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</si>
  <si>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</si>
  <si>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</si>
  <si>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</si>
  <si>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</si>
  <si>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</si>
  <si>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</si>
  <si>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</si>
  <si>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</si>
  <si>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</si>
  <si>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</si>
  <si>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</si>
  <si>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</si>
  <si>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</si>
  <si>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</si>
  <si>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</si>
  <si>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</si>
  <si>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</si>
  <si>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</si>
  <si>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</si>
  <si>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</si>
  <si>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</si>
  <si>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</si>
  <si>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</si>
  <si>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</si>
  <si>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</si>
  <si>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</si>
  <si>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</si>
  <si>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</si>
  <si>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</si>
  <si>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</si>
  <si>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</si>
  <si>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</si>
  <si>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</si>
  <si>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</si>
  <si>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</si>
  <si>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</si>
  <si>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</si>
  <si>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</si>
  <si>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</si>
  <si>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</si>
  <si>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</si>
  <si>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</si>
  <si>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</si>
  <si>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</si>
  <si>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</si>
  <si>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</si>
  <si>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</si>
  <si>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</si>
  <si>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</si>
  <si>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</si>
  <si>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</si>
  <si>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</si>
  <si>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</si>
  <si>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</si>
  <si>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</si>
  <si>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</si>
  <si>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</si>
  <si>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</si>
  <si>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</si>
  <si>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</si>
  <si>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</si>
  <si>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</si>
  <si>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</si>
  <si>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</si>
  <si>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</si>
  <si>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</si>
  <si>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</si>
  <si>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</si>
  <si>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</si>
  <si>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</si>
  <si>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</si>
  <si>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</si>
  <si>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</si>
  <si>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</si>
  <si>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</si>
  <si>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</si>
  <si>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</si>
  <si>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</si>
  <si>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</si>
  <si>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</si>
  <si>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</si>
  <si>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</si>
  <si>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</si>
  <si>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</si>
  <si>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</si>
  <si>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</si>
  <si>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</si>
  <si>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</si>
  <si>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</si>
  <si>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</si>
  <si>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</si>
  <si>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</si>
  <si>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</si>
  <si>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</si>
  <si>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</si>
  <si>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</si>
  <si>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</si>
  <si>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</si>
  <si>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</si>
  <si>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</si>
  <si>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</si>
  <si>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</si>
  <si>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</si>
  <si>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</si>
  <si>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</si>
  <si>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</si>
  <si>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</si>
  <si>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</si>
  <si>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</si>
  <si>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</si>
  <si>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</si>
  <si>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</si>
  <si>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</si>
  <si>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</si>
  <si>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</si>
  <si>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</si>
  <si>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</si>
  <si>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</si>
  <si>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</si>
  <si>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</si>
  <si>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</si>
  <si>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</si>
  <si>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</si>
  <si>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</si>
  <si>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</si>
  <si>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</si>
  <si>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</si>
  <si>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</si>
  <si>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</si>
  <si>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</si>
  <si>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</si>
  <si>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</si>
  <si>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</si>
  <si>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</si>
  <si>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</si>
  <si>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</si>
  <si>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</si>
  <si>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</si>
  <si>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</si>
  <si>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</si>
  <si>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</si>
  <si>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</si>
  <si>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</si>
  <si>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</si>
  <si>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</si>
  <si>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</si>
  <si>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</si>
  <si>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</si>
  <si>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</si>
  <si>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</si>
  <si>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</si>
  <si>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</si>
  <si>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</si>
  <si>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</si>
  <si>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</si>
  <si>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</si>
  <si>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</si>
  <si>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</si>
  <si>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</si>
  <si>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</si>
  <si>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</si>
  <si>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</si>
  <si>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</si>
  <si>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</si>
  <si>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</si>
  <si>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</si>
  <si>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</si>
  <si>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</si>
  <si>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</si>
  <si>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</si>
  <si>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</si>
  <si>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</si>
  <si>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</si>
  <si>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</si>
  <si>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</si>
  <si>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</si>
  <si>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</si>
  <si>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</si>
  <si>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</si>
  <si>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</si>
  <si>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</si>
  <si>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</si>
  <si>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</si>
  <si>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</si>
  <si>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</si>
  <si>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</si>
  <si>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</si>
  <si>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</si>
  <si>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</si>
  <si>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</si>
  <si>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</si>
  <si>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</si>
  <si>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</si>
  <si>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</si>
  <si>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</si>
  <si>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</si>
  <si>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</si>
  <si>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</si>
  <si>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</si>
  <si>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</si>
  <si>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</si>
  <si>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</si>
  <si>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</si>
  <si>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</si>
  <si>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</si>
  <si>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</si>
  <si>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</si>
  <si>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</si>
  <si>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</si>
  <si>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</si>
  <si>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</si>
  <si>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</si>
  <si>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</si>
  <si>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</si>
  <si>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</si>
  <si>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</si>
  <si>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</si>
  <si>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</si>
  <si>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</si>
  <si>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</si>
  <si>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</si>
  <si>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</si>
  <si>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</si>
  <si>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</si>
  <si>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</si>
  <si>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</si>
  <si>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</si>
  <si>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</si>
  <si>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</si>
  <si>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</si>
  <si>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</si>
  <si>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</si>
  <si>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</si>
  <si>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</si>
  <si>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</si>
  <si>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</si>
  <si>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</si>
  <si>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</si>
  <si>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</si>
  <si>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</si>
  <si>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</si>
  <si>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</si>
  <si>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</si>
  <si>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</si>
  <si>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</si>
  <si>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</si>
  <si>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</si>
  <si>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</si>
  <si>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</si>
  <si>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</si>
  <si>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</si>
  <si>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</si>
  <si>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</si>
  <si>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</si>
  <si>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</si>
  <si>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</si>
  <si>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</si>
  <si>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</si>
  <si>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</si>
  <si>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</si>
  <si>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</si>
  <si>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</si>
  <si>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</si>
  <si>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</si>
  <si>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</si>
  <si>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</si>
  <si>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</si>
  <si>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</si>
  <si>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</si>
  <si>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</si>
  <si>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</si>
  <si>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</si>
  <si>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</si>
  <si>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</si>
  <si>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</si>
  <si>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</si>
  <si>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</si>
  <si>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</si>
  <si>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</si>
  <si>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</si>
  <si>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</si>
  <si>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</si>
  <si>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</si>
  <si>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</si>
  <si>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</si>
  <si>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</si>
  <si>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</si>
  <si>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</si>
  <si>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</si>
  <si>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</si>
  <si>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</si>
  <si>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</si>
  <si>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</si>
  <si>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</si>
  <si>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</si>
  <si>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</si>
  <si>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</si>
  <si>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</si>
  <si>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</si>
  <si>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</si>
  <si>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</si>
  <si>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</si>
  <si>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</si>
  <si>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</si>
  <si>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</si>
  <si>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</si>
  <si>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</si>
  <si>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</si>
  <si>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</si>
  <si>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</si>
  <si>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</si>
  <si>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</si>
  <si>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</si>
  <si>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</si>
  <si>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</si>
  <si>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</si>
  <si>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</si>
  <si>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</si>
  <si>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</si>
  <si>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</si>
  <si>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</si>
  <si>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</si>
  <si>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</si>
  <si>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</si>
  <si>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</si>
  <si>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</si>
  <si>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</si>
  <si>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</si>
  <si>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</si>
  <si>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</si>
  <si>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</si>
  <si>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</si>
  <si>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</si>
  <si>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</si>
  <si>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</si>
  <si>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</si>
  <si>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</si>
  <si>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</si>
  <si>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</si>
  <si>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</si>
  <si>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</si>
  <si>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</si>
  <si>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</si>
  <si>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</si>
  <si>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</si>
  <si>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</si>
  <si>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</si>
  <si>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</si>
  <si>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</si>
  <si>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</si>
  <si>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</si>
  <si>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</si>
  <si>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</si>
  <si>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</si>
  <si>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</si>
  <si>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</si>
  <si>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</si>
  <si>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</si>
  <si>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</si>
  <si>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</si>
  <si>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</si>
  <si>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</si>
  <si>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</si>
  <si>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</si>
  <si>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</si>
  <si>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</si>
  <si>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</si>
  <si>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</si>
  <si>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</si>
  <si>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</si>
  <si>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</si>
  <si>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</si>
  <si>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</si>
  <si>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</si>
  <si>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</si>
  <si>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</si>
  <si>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</si>
  <si>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</si>
  <si>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</si>
  <si>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</si>
  <si>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</si>
  <si>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</si>
  <si>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</si>
  <si>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</si>
  <si>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</si>
  <si>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</si>
  <si>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</si>
  <si>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</si>
  <si>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</si>
  <si>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</si>
  <si>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</si>
  <si>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</si>
  <si>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</si>
  <si>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</si>
  <si>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</si>
  <si>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</si>
  <si>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</si>
  <si>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</si>
  <si>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</si>
  <si>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</si>
  <si>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</si>
  <si>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</si>
  <si>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</si>
  <si>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</si>
  <si>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</si>
  <si>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</si>
  <si>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</si>
  <si>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</si>
  <si>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</si>
  <si>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</si>
  <si>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</si>
  <si>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</si>
  <si>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</si>
  <si>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</si>
  <si>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</si>
  <si>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</si>
  <si>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</si>
  <si>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</si>
  <si>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</si>
  <si>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</si>
  <si>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</si>
  <si>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</si>
  <si>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</si>
  <si>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</si>
  <si>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</si>
  <si>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</si>
  <si>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</si>
  <si>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</si>
  <si>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</si>
  <si>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</si>
  <si>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</si>
  <si>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</si>
  <si>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</si>
  <si>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</si>
  <si>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</si>
  <si>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</si>
  <si>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</si>
  <si>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</si>
  <si>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</si>
  <si>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</si>
  <si>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</si>
  <si>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</si>
  <si>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</si>
  <si>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</si>
  <si>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</si>
  <si>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</si>
  <si>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</si>
  <si>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</si>
  <si>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</si>
  <si>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</si>
  <si>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</si>
  <si>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</si>
  <si>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</si>
  <si>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</si>
  <si>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</si>
  <si>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</si>
  <si>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</si>
  <si>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</si>
  <si>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</si>
  <si>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</si>
  <si>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</si>
  <si>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</si>
  <si>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</si>
  <si>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</si>
  <si>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</si>
  <si>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</si>
  <si>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</si>
  <si>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</si>
  <si>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</si>
  <si>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</si>
  <si>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</si>
  <si>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</si>
  <si>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</si>
  <si>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</si>
  <si>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</si>
  <si>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</si>
  <si>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</si>
  <si>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</si>
  <si>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</si>
  <si>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</si>
  <si>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</si>
  <si>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</si>
  <si>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</si>
  <si>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</si>
  <si>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</si>
  <si>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</si>
  <si>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</si>
  <si>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</si>
  <si>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</si>
  <si>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</si>
  <si>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</si>
  <si>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</si>
  <si>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</si>
  <si>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</si>
  <si>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</si>
  <si>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</si>
  <si>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</si>
  <si>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</si>
  <si>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</si>
  <si>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</si>
  <si>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</si>
  <si>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</si>
  <si>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</si>
  <si>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</si>
  <si>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</si>
  <si>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</si>
  <si>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</si>
  <si>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</si>
  <si>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</si>
  <si>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</si>
  <si>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</si>
  <si>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</si>
  <si>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</si>
  <si>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</si>
  <si>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</si>
  <si>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</si>
  <si>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</si>
  <si>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</si>
  <si>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</si>
  <si>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</si>
  <si>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</si>
  <si>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</si>
  <si>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</si>
  <si>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</si>
  <si>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</si>
  <si>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</si>
  <si>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</si>
  <si>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</si>
  <si>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</si>
  <si>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</si>
  <si>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</si>
  <si>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</si>
  <si>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</si>
  <si>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</si>
  <si>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</si>
  <si>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</si>
  <si>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</si>
  <si>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</si>
  <si>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</si>
  <si>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</si>
  <si>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</si>
  <si>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</si>
  <si>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</si>
  <si>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</si>
  <si>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</si>
  <si>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</si>
  <si>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</si>
  <si>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</si>
  <si>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</si>
  <si>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</si>
  <si>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</si>
  <si>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</si>
  <si>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</si>
  <si>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</si>
  <si>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</si>
  <si>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</si>
  <si>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</si>
  <si>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</si>
  <si>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</si>
  <si>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</si>
  <si>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</si>
  <si>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</si>
  <si>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</si>
  <si>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</si>
  <si>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</si>
  <si>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</si>
  <si>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</si>
  <si>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</si>
  <si>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</si>
  <si>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</si>
  <si>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</si>
  <si>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</si>
  <si>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</si>
  <si>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</si>
  <si>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</si>
  <si>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</si>
  <si>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</si>
  <si>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</si>
  <si>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</si>
  <si>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</si>
  <si>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</si>
  <si>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</si>
  <si>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</si>
  <si>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</si>
  <si>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</si>
  <si>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</si>
  <si>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</si>
  <si>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</si>
  <si>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</si>
  <si>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</si>
  <si>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</si>
  <si>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</si>
  <si>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</si>
  <si>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</si>
  <si>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</si>
  <si>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</si>
  <si>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</si>
  <si>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</si>
  <si>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</si>
  <si>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</si>
  <si>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</si>
  <si>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</si>
  <si>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</si>
  <si>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</si>
  <si>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</si>
  <si>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</si>
  <si>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</si>
  <si>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</si>
  <si>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</si>
  <si>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</si>
  <si>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</si>
  <si>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</si>
  <si>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</si>
  <si>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</si>
  <si>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</si>
  <si>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</si>
  <si>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</si>
  <si>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</si>
  <si>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</si>
  <si>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</si>
  <si>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</si>
  <si>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</si>
  <si>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</si>
  <si>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</si>
  <si>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</si>
  <si>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</si>
  <si>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</si>
  <si>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</si>
  <si>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</si>
  <si>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</si>
  <si>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</si>
  <si>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</si>
  <si>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</si>
  <si>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</si>
  <si>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</si>
  <si>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</si>
  <si>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</si>
  <si>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</si>
  <si>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</si>
  <si>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</si>
  <si>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</si>
  <si>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</si>
  <si>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</si>
  <si>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</si>
  <si>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</si>
  <si>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</si>
  <si>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</si>
  <si>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</si>
  <si>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</si>
  <si>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</si>
  <si>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</si>
  <si>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</si>
  <si>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</si>
  <si>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</si>
  <si>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</si>
  <si>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</si>
  <si>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</si>
  <si>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</si>
  <si>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</si>
  <si>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</si>
  <si>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</si>
  <si>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</si>
  <si>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</si>
  <si>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</si>
  <si>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</si>
  <si>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</si>
  <si>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</si>
  <si>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</si>
  <si>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</si>
  <si>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</si>
  <si>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</si>
  <si>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</si>
  <si>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</si>
  <si>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</si>
  <si>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</si>
  <si>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</si>
  <si>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</si>
  <si>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</si>
  <si>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</si>
  <si>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</si>
  <si>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</si>
  <si>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</si>
  <si>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</si>
  <si>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</si>
  <si>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</si>
  <si>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</si>
  <si>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</si>
  <si>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</si>
  <si>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</si>
  <si>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</si>
  <si>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</si>
  <si>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</si>
  <si>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</si>
  <si>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</si>
  <si>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</si>
  <si>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</si>
  <si>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</si>
  <si>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</si>
  <si>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</si>
  <si>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</si>
  <si>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</si>
  <si>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</si>
  <si>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</si>
  <si>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</si>
  <si>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</si>
  <si>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</si>
  <si>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</si>
  <si>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</si>
  <si>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</si>
  <si>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</si>
  <si>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</si>
  <si>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</si>
  <si>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</si>
  <si>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</si>
  <si>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</si>
  <si>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</si>
  <si>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</si>
  <si>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</si>
  <si>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</si>
  <si>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</si>
  <si>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</si>
  <si>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</si>
  <si>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</si>
  <si>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</si>
  <si>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</si>
  <si>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</si>
  <si>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</si>
  <si>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</si>
  <si>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</si>
  <si>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</si>
  <si>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</si>
  <si>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</si>
  <si>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</si>
  <si>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</si>
  <si>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</si>
  <si>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</si>
  <si>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</si>
  <si>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</si>
  <si>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</si>
  <si>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</si>
  <si>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</si>
  <si>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</si>
  <si>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</si>
  <si>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</si>
  <si>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</si>
  <si>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</si>
  <si>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</si>
  <si>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</si>
  <si>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</si>
  <si>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</si>
  <si>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</si>
  <si>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</si>
  <si>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</si>
  <si>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</si>
  <si>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</si>
  <si>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</si>
  <si>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</si>
  <si>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</si>
  <si>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</si>
  <si>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</si>
  <si>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</si>
  <si>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</si>
  <si>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</si>
  <si>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</si>
  <si>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</si>
  <si>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</si>
  <si>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</si>
  <si>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</si>
  <si>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</si>
  <si>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</si>
  <si>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</si>
  <si>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</si>
  <si>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</si>
  <si>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</si>
  <si>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</si>
  <si>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</si>
  <si>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</si>
  <si>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</si>
  <si>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</si>
  <si>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</si>
  <si>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</si>
  <si>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</si>
  <si>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</si>
  <si>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</si>
  <si>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</si>
  <si>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</si>
  <si>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</si>
  <si>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</si>
  <si>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</si>
  <si>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</si>
  <si>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</si>
  <si>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</si>
  <si>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</si>
  <si>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</si>
  <si>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</si>
  <si>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</si>
  <si>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</si>
  <si>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</si>
  <si>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</si>
  <si>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</si>
  <si>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</si>
  <si>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</si>
  <si>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</si>
  <si>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</si>
  <si>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</si>
  <si>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</si>
  <si>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</si>
  <si>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</si>
  <si>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</si>
  <si>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</si>
  <si>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</si>
  <si>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</si>
  <si>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</si>
  <si>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</si>
  <si>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</si>
  <si>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</si>
  <si>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</si>
  <si>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</si>
  <si>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</si>
  <si>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</si>
  <si>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</si>
  <si>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</si>
  <si>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</si>
  <si>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</si>
  <si>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</si>
  <si>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</si>
  <si>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</si>
  <si>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</si>
  <si>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</si>
  <si>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</si>
  <si>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</si>
  <si>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</si>
  <si>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</si>
  <si>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</si>
  <si>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</si>
  <si>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</si>
  <si>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</si>
  <si>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</si>
  <si>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</si>
  <si>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</si>
  <si>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</si>
  <si>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</si>
  <si>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</si>
  <si>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</si>
  <si>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</si>
  <si>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</si>
  <si>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</si>
  <si>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</si>
  <si>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</si>
  <si>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</si>
  <si>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</si>
  <si>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</si>
  <si>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</si>
  <si>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</si>
  <si>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</si>
  <si>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</si>
  <si>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</si>
  <si>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</si>
  <si>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</si>
  <si>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</si>
  <si>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</si>
  <si>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</si>
  <si>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</si>
  <si>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</si>
  <si>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</si>
  <si>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</si>
  <si>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</si>
  <si>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</si>
  <si>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</si>
  <si>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</si>
  <si>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</si>
  <si>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</si>
  <si>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</si>
  <si>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</si>
  <si>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</si>
  <si>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</si>
  <si>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</si>
  <si>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</si>
  <si>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</si>
  <si>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</si>
  <si>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</si>
  <si>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</si>
  <si>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</si>
  <si>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</si>
  <si>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</si>
  <si>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</si>
  <si>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</si>
  <si>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</si>
  <si>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</si>
  <si>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</si>
  <si>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</si>
  <si>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</si>
  <si>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</si>
  <si>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</si>
  <si>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</si>
  <si>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</si>
  <si>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</si>
  <si>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</si>
  <si>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</si>
  <si>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</si>
  <si>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</si>
  <si>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</si>
  <si>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</si>
  <si>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</si>
  <si>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</si>
  <si>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</si>
  <si>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</si>
  <si>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</si>
  <si>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</si>
  <si>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</si>
  <si>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</si>
  <si>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</si>
  <si>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</si>
  <si>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</si>
  <si>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</si>
  <si>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</si>
  <si>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</si>
  <si>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</si>
  <si>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</si>
  <si>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</si>
  <si>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</si>
  <si>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</si>
  <si>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</si>
  <si>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</si>
  <si>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</si>
  <si>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</si>
  <si>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</si>
  <si>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</si>
  <si>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</si>
  <si>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</si>
  <si>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</si>
  <si>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</si>
  <si>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</si>
  <si>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</si>
  <si>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</si>
  <si>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</si>
  <si>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</si>
  <si>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</si>
  <si>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</si>
  <si>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</si>
  <si>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</si>
  <si>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</si>
  <si>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</si>
  <si>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</si>
  <si>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</si>
  <si>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</si>
  <si>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</si>
  <si>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</si>
  <si>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</si>
  <si>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</si>
  <si>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</si>
  <si>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</si>
  <si>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</si>
  <si>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</si>
  <si>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</si>
  <si>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</si>
  <si>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</si>
  <si>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</si>
  <si>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</si>
  <si>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</si>
  <si>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</si>
  <si>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</si>
  <si>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</si>
  <si>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</si>
  <si>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</si>
  <si>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</si>
  <si>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</si>
  <si>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</si>
  <si>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</si>
  <si>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</si>
  <si>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</si>
  <si>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</si>
  <si>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</si>
  <si>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</si>
  <si>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</si>
  <si>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</si>
  <si>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</si>
  <si>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</si>
  <si>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</si>
  <si>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</si>
  <si>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</si>
  <si>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</si>
  <si>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</si>
  <si>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</si>
  <si>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</si>
  <si>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</si>
  <si>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</si>
  <si>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</si>
  <si>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</si>
  <si>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</si>
  <si>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</si>
  <si>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</si>
  <si>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</si>
  <si>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</si>
  <si>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</si>
  <si>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</si>
  <si>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</si>
  <si>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</si>
  <si>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</si>
  <si>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</si>
  <si>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</si>
  <si>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</si>
  <si>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</si>
  <si>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</si>
  <si>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</si>
  <si>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</si>
  <si>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</si>
  <si>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</si>
  <si>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</si>
  <si>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</si>
  <si>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</si>
  <si>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</si>
  <si>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</si>
  <si>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</si>
  <si>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</si>
  <si>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</si>
  <si>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</si>
  <si>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</si>
  <si>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</si>
  <si>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</si>
  <si>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</si>
  <si>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</si>
  <si>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</si>
  <si>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</si>
  <si>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</si>
  <si>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</si>
  <si>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</si>
  <si>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</si>
  <si>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</si>
  <si>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</si>
  <si>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</si>
  <si>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</si>
  <si>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</si>
  <si>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</si>
  <si>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</si>
  <si>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</si>
  <si>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</si>
  <si>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</si>
  <si>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</si>
  <si>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</si>
  <si>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</si>
  <si>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</si>
  <si>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</si>
  <si>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</si>
  <si>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</si>
  <si>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</si>
  <si>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</si>
  <si>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</si>
  <si>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</si>
  <si>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</si>
  <si>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</si>
  <si>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</si>
  <si>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</si>
  <si>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</si>
  <si>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</si>
  <si>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</si>
  <si>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</si>
  <si>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</si>
  <si>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</si>
  <si>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</si>
  <si>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</si>
  <si>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</si>
  <si>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</si>
  <si>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</si>
  <si>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</si>
  <si>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</si>
  <si>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</si>
  <si>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</si>
  <si>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</si>
  <si>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</si>
  <si>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</si>
  <si>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</si>
  <si>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</si>
  <si>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</si>
  <si>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</si>
  <si>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</si>
  <si>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</si>
  <si>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</si>
  <si>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</si>
  <si>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</si>
  <si>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</si>
  <si>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</si>
  <si>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</si>
  <si>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</si>
  <si>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</si>
  <si>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</si>
  <si>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</si>
  <si>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</si>
  <si>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</si>
  <si>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</si>
  <si>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</si>
  <si>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</si>
  <si>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</si>
  <si>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</si>
  <si>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</si>
  <si>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</si>
  <si>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</si>
  <si>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</si>
  <si>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</si>
  <si>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</si>
  <si>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</si>
  <si>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</si>
  <si>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</si>
  <si>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</si>
  <si>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</si>
  <si>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</si>
  <si>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</si>
  <si>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</si>
  <si>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</si>
  <si>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</si>
  <si>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</si>
  <si>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</si>
  <si>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</si>
  <si>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</si>
  <si>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</si>
  <si>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</si>
  <si>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</si>
  <si>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</si>
  <si>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</si>
  <si>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</si>
  <si>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</si>
  <si>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</si>
  <si>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</si>
  <si>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</si>
  <si>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</si>
  <si>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</si>
  <si>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</si>
  <si>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</si>
  <si>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</si>
  <si>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</si>
  <si>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</si>
  <si>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</si>
  <si>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</si>
  <si>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</si>
  <si>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</si>
  <si>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</si>
  <si>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</si>
  <si>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</si>
  <si>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</si>
  <si>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</si>
  <si>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</si>
  <si>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</si>
  <si>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</si>
  <si>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</si>
  <si>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</si>
  <si>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</si>
  <si>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</si>
  <si>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</si>
  <si>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</si>
  <si>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</si>
  <si>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</si>
  <si>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</si>
  <si>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</si>
  <si>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</si>
  <si>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</si>
  <si>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</si>
  <si>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</si>
  <si>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</si>
  <si>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</si>
  <si>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</si>
  <si>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</si>
  <si>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</si>
  <si>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</si>
  <si>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</si>
  <si>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</si>
  <si>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</si>
  <si>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</si>
  <si>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</si>
  <si>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</si>
  <si>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</si>
  <si>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</si>
  <si>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</si>
  <si>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</si>
  <si>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</si>
  <si>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</si>
  <si>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</si>
  <si>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</si>
  <si>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</si>
  <si>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</si>
  <si>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</si>
  <si>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</si>
  <si>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</si>
  <si>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</si>
  <si>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</si>
  <si>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</si>
  <si>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</si>
  <si>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</si>
  <si>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</si>
  <si>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</si>
  <si>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</si>
  <si>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</si>
  <si>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</si>
  <si>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</si>
  <si>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</si>
  <si>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</si>
  <si>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</si>
  <si>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</si>
  <si>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</si>
  <si>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</si>
  <si>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</si>
  <si>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</si>
  <si>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</si>
  <si>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</si>
  <si>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</si>
  <si>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</si>
  <si>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</si>
  <si>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</si>
  <si>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</si>
  <si>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</si>
  <si>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</si>
  <si>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</si>
  <si>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</si>
  <si>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</si>
  <si>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</si>
  <si>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</si>
  <si>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</si>
  <si>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</si>
  <si>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</si>
  <si>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</si>
  <si>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</si>
  <si>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</si>
  <si>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</si>
  <si>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</si>
  <si>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</si>
  <si>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</si>
  <si>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</si>
  <si>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</si>
  <si>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</si>
  <si>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</si>
  <si>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</si>
  <si>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</si>
  <si>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</si>
  <si>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</si>
  <si>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</si>
  <si>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</si>
  <si>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</si>
  <si>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</si>
  <si>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</si>
  <si>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</si>
  <si>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</si>
  <si>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</si>
  <si>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</si>
  <si>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</si>
  <si>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</si>
  <si>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</si>
  <si>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</si>
  <si>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</si>
  <si>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</si>
  <si>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</si>
  <si>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</si>
  <si>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</si>
  <si>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</si>
  <si>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</si>
  <si>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</si>
  <si>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</si>
  <si>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</si>
  <si>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</si>
  <si>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</si>
  <si>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</si>
  <si>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</si>
  <si>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</si>
  <si>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</si>
  <si>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</si>
  <si>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</si>
  <si>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</si>
  <si>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</si>
  <si>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</si>
  <si>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</si>
  <si>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</si>
  <si>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</si>
  <si>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</si>
  <si>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</si>
  <si>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</si>
  <si>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</si>
  <si>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</si>
  <si>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</si>
  <si>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</si>
  <si>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</si>
  <si>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</si>
  <si>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</si>
  <si>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</si>
  <si>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</si>
  <si>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</si>
  <si>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</si>
  <si>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</si>
  <si>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</si>
  <si>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</si>
  <si>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</si>
  <si>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</si>
  <si>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</si>
  <si>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</si>
  <si>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</si>
  <si>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</si>
  <si>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</si>
  <si>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</si>
  <si>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</si>
  <si>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</si>
  <si>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</si>
  <si>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</si>
  <si>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</si>
  <si>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</si>
  <si>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</si>
  <si>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</si>
  <si>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</si>
  <si>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</si>
  <si>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</si>
  <si>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</si>
  <si>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</si>
  <si>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</si>
  <si>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</si>
  <si>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</si>
  <si>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</si>
  <si>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</si>
  <si>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</si>
  <si>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</si>
  <si>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</si>
  <si>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</si>
  <si>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</si>
  <si>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</si>
  <si>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</si>
  <si>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</si>
  <si>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</si>
  <si>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</si>
  <si>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</si>
  <si>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</si>
  <si>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</si>
  <si>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</si>
  <si>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</si>
  <si>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</si>
  <si>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</si>
  <si>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</si>
  <si>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</si>
  <si>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</si>
  <si>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</si>
  <si>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</si>
  <si>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</si>
  <si>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</si>
  <si>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</si>
  <si>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</si>
  <si>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</si>
  <si>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</si>
  <si>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</si>
  <si>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</si>
  <si>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</si>
  <si>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</si>
  <si>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</si>
  <si>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</si>
  <si>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</si>
  <si>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</si>
  <si>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</si>
  <si>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</si>
  <si>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</si>
  <si>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</si>
  <si>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</si>
  <si>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</si>
  <si>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</si>
  <si>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</si>
  <si>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</si>
  <si>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</si>
  <si>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</si>
  <si>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</si>
  <si>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</si>
  <si>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</si>
  <si>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</si>
  <si>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</si>
  <si>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</si>
  <si>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</si>
  <si>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</si>
  <si>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</si>
  <si>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</si>
  <si>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</si>
  <si>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</si>
  <si>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</si>
  <si>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</si>
  <si>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</si>
  <si>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</si>
  <si>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</si>
  <si>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</si>
  <si>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</si>
  <si>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</si>
  <si>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</si>
  <si>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</si>
  <si>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</si>
  <si>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</si>
  <si>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</si>
  <si>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</si>
  <si>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</si>
  <si>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</si>
  <si>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</si>
  <si>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</si>
  <si>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</si>
  <si>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</si>
  <si>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</si>
  <si>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</si>
  <si>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</si>
  <si>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</si>
  <si>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</si>
  <si>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</si>
  <si>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</si>
  <si>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</si>
  <si>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</si>
  <si>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</si>
  <si>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</si>
  <si>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</si>
  <si>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</si>
  <si>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</si>
  <si>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</si>
  <si>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</si>
  <si>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</si>
  <si>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</si>
  <si>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</si>
  <si>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</si>
  <si>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</si>
  <si>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</si>
  <si>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</si>
  <si>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</si>
  <si>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</si>
  <si>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</si>
  <si>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</si>
  <si>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</si>
  <si>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</si>
  <si>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</si>
  <si>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</si>
  <si>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</si>
  <si>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</si>
  <si>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</si>
  <si>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</si>
  <si>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</si>
  <si>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</si>
  <si>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</si>
  <si>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</si>
  <si>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</si>
  <si>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</si>
  <si>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</si>
  <si>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</si>
  <si>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</si>
  <si>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</si>
  <si>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</si>
  <si>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</si>
  <si>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</si>
  <si>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</si>
  <si>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</si>
  <si>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</si>
  <si>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</si>
  <si>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</si>
  <si>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</si>
  <si>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</si>
  <si>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</si>
  <si>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</si>
  <si>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</si>
  <si>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</si>
  <si>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</si>
  <si>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</si>
  <si>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</si>
  <si>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</si>
  <si>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</si>
  <si>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</si>
  <si>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</si>
  <si>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</si>
  <si>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</si>
  <si>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</si>
  <si>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</si>
  <si>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</si>
  <si>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</si>
  <si>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</si>
  <si>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</si>
  <si>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</si>
  <si>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</si>
  <si>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</si>
  <si>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</si>
  <si>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</si>
  <si>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</si>
  <si>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</si>
  <si>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</si>
  <si>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</si>
  <si>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</si>
  <si>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</si>
  <si>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</si>
  <si>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</si>
  <si>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</si>
  <si>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</si>
  <si>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</si>
  <si>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</si>
  <si>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</si>
  <si>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</si>
  <si>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</si>
  <si>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</si>
  <si>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</si>
  <si>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</si>
  <si>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</si>
  <si>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</si>
  <si>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</si>
  <si>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</si>
  <si>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</si>
  <si>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</si>
  <si>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</si>
  <si>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</si>
  <si>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</si>
  <si>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</si>
  <si>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</si>
  <si>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</si>
  <si>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</si>
  <si>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</si>
  <si>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</si>
  <si>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</si>
  <si>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</si>
  <si>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</si>
  <si>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</si>
  <si>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</si>
  <si>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</si>
  <si>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</si>
  <si>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</si>
  <si>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</si>
  <si>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</si>
  <si>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</si>
  <si>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</si>
  <si>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</si>
  <si>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</si>
  <si>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</si>
  <si>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</si>
  <si>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</si>
  <si>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</si>
  <si>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</si>
  <si>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</si>
  <si>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</si>
  <si>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</si>
  <si>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</si>
  <si>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</si>
  <si>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</si>
  <si>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</si>
  <si>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</si>
  <si>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</si>
  <si>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</si>
  <si>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</si>
  <si>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</si>
  <si>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</si>
  <si>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</si>
  <si>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</si>
  <si>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</si>
  <si>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</si>
  <si>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</si>
  <si>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</si>
  <si>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</si>
  <si>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</si>
  <si>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</si>
  <si>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</si>
  <si>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</si>
  <si>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</si>
  <si>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</si>
  <si>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</si>
  <si>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</si>
  <si>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</si>
  <si>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</si>
  <si>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</si>
  <si>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</si>
  <si>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</si>
  <si>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</si>
  <si>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</si>
  <si>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</si>
  <si>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</si>
  <si>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</si>
  <si>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</si>
  <si>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</si>
  <si>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</si>
  <si>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</si>
  <si>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</si>
  <si>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</si>
  <si>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</si>
  <si>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</si>
  <si>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</si>
  <si>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</si>
  <si>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</si>
  <si>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</si>
  <si>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</si>
  <si>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</si>
  <si>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</si>
  <si>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</si>
  <si>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</si>
  <si>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</si>
  <si>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</si>
  <si>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</si>
  <si>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</si>
  <si>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</si>
  <si>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</si>
  <si>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</si>
  <si>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</si>
  <si>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</si>
  <si>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</si>
  <si>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</si>
  <si>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</si>
  <si>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</si>
  <si>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</si>
  <si>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</si>
  <si>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</si>
  <si>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</si>
  <si>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</si>
  <si>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</si>
  <si>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</si>
  <si>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</si>
  <si>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</si>
  <si>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</si>
  <si>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</si>
  <si>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</si>
  <si>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</si>
  <si>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</si>
  <si>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</si>
  <si>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</si>
  <si>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</si>
  <si>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</si>
  <si>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</si>
  <si>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</si>
  <si>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</si>
  <si>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</si>
  <si>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</si>
  <si>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</si>
  <si>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</si>
  <si>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</si>
  <si>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</si>
  <si>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</si>
  <si>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</si>
  <si>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</si>
  <si>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</si>
  <si>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</si>
  <si>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</si>
  <si>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</si>
  <si>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</si>
  <si>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</si>
  <si>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</si>
  <si>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</si>
  <si>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</si>
  <si>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</si>
  <si>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</si>
  <si>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</si>
  <si>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</si>
  <si>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</si>
  <si>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</si>
  <si>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</si>
  <si>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</si>
  <si>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</si>
  <si>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</si>
  <si>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</si>
  <si>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</si>
  <si>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</si>
  <si>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</si>
  <si>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</si>
  <si>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</si>
  <si>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</si>
  <si>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</si>
  <si>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</si>
  <si>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</si>
  <si>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</si>
  <si>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</si>
  <si>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</si>
  <si>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</si>
  <si>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</si>
  <si>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</si>
  <si>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</si>
  <si>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</si>
  <si>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</si>
  <si>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</si>
  <si>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</si>
  <si>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</si>
  <si>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</si>
  <si>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</si>
  <si>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</si>
  <si>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</si>
  <si>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</si>
  <si>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</si>
  <si>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</si>
  <si>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</si>
  <si>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</si>
  <si>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</si>
  <si>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</si>
  <si>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</si>
  <si>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</si>
  <si>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</si>
  <si>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</si>
  <si>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</si>
  <si>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</si>
  <si>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</si>
  <si>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</si>
  <si>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</si>
  <si>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</si>
  <si>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</si>
  <si>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</si>
  <si>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</si>
  <si>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</si>
  <si>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</si>
  <si>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</si>
  <si>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</si>
  <si>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</si>
  <si>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</si>
  <si>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</si>
  <si>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</si>
  <si>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</si>
  <si>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</si>
  <si>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</si>
  <si>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</si>
  <si>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</si>
  <si>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</si>
  <si>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</si>
  <si>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</si>
  <si>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</si>
  <si>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</si>
  <si>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</si>
  <si>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</si>
  <si>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</si>
  <si>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</si>
  <si>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</si>
  <si>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</si>
  <si>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</si>
  <si>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</si>
  <si>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</si>
  <si>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</si>
  <si>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</si>
  <si>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</si>
  <si>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</si>
  <si>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</si>
  <si>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</si>
  <si>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</si>
  <si>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</si>
  <si>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</si>
  <si>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</si>
  <si>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</si>
  <si>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</si>
  <si>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</si>
  <si>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</si>
  <si>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</si>
  <si>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</si>
  <si>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</si>
  <si>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</si>
  <si>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</si>
  <si>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</si>
  <si>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</si>
  <si>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</si>
  <si>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</si>
  <si>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</si>
  <si>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</si>
  <si>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</si>
  <si>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</si>
  <si>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</si>
  <si>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</si>
  <si>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</si>
  <si>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</si>
  <si>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</si>
  <si>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</si>
  <si>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</si>
  <si>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</si>
  <si>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</si>
  <si>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</si>
  <si>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</si>
  <si>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</si>
  <si>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</si>
  <si>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</si>
  <si>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</si>
  <si>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</si>
  <si>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</si>
  <si>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</si>
  <si>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</si>
  <si>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</si>
  <si>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</si>
  <si>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</si>
  <si>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</si>
  <si>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</si>
  <si>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</si>
  <si>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</si>
  <si>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</si>
  <si>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</si>
  <si>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</si>
  <si>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</si>
  <si>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</si>
  <si>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</si>
  <si>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</si>
  <si>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</si>
  <si>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</si>
  <si>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</si>
  <si>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</si>
  <si>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</si>
  <si>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</si>
  <si>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</si>
  <si>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</si>
  <si>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</si>
  <si>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</si>
  <si>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</si>
  <si>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</si>
  <si>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</si>
  <si>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</si>
  <si>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</si>
  <si>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</si>
  <si>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</si>
  <si>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</si>
  <si>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</si>
  <si>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</si>
  <si>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</si>
  <si>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</si>
  <si>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</si>
  <si>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</si>
  <si>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</si>
  <si>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</si>
  <si>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</si>
  <si>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</si>
  <si>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</si>
  <si>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</si>
  <si>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</si>
  <si>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</si>
  <si>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</si>
  <si>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</si>
  <si>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</si>
  <si>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</si>
  <si>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</si>
  <si>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</si>
  <si>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</si>
  <si>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</si>
  <si>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</si>
  <si>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</si>
  <si>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</si>
  <si>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</si>
  <si>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</si>
  <si>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</si>
  <si>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</si>
  <si>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</si>
  <si>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</si>
  <si>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</si>
  <si>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</si>
  <si>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</si>
  <si>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</si>
  <si>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</si>
  <si>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</si>
  <si>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</si>
  <si>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</si>
  <si>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</si>
  <si>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</si>
  <si>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</si>
  <si>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</si>
  <si>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</si>
  <si>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</si>
  <si>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</si>
  <si>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</si>
  <si>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</si>
  <si>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</si>
  <si>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</si>
  <si>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</si>
  <si>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</si>
  <si>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</si>
  <si>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</si>
  <si>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</si>
  <si>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</si>
  <si>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</si>
  <si>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</si>
  <si>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</si>
  <si>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</si>
  <si>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</si>
  <si>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</si>
  <si>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</si>
  <si>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</si>
  <si>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</si>
  <si>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</si>
  <si>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</si>
  <si>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</si>
  <si>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</si>
  <si>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</si>
  <si>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</si>
  <si>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</si>
  <si>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</si>
  <si>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</si>
  <si>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</si>
  <si>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</si>
  <si>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</si>
  <si>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</si>
  <si>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</si>
  <si>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</si>
  <si>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</si>
  <si>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</si>
  <si>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</si>
  <si>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</si>
  <si>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</si>
  <si>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</si>
  <si>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</si>
  <si>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</si>
  <si>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</si>
  <si>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</si>
  <si>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</si>
  <si>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</si>
  <si>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</si>
  <si>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</si>
  <si>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</si>
  <si>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</si>
  <si>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</si>
  <si>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</si>
  <si>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</si>
  <si>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</si>
  <si>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</si>
  <si>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</si>
  <si>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</si>
  <si>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</si>
  <si>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</si>
  <si>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</si>
  <si>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</si>
  <si>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</si>
  <si>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</si>
  <si>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</si>
  <si>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</si>
  <si>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</si>
  <si>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</si>
  <si>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</si>
  <si>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</si>
  <si>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</si>
  <si>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</si>
  <si>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</si>
  <si>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</si>
  <si>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</si>
  <si>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</si>
  <si>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</si>
  <si>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</si>
  <si>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</si>
  <si>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</si>
  <si>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</si>
  <si>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</si>
  <si>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</si>
  <si>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</si>
  <si>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</si>
  <si>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</si>
  <si>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</si>
  <si>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</si>
  <si>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</si>
  <si>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</si>
  <si>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</si>
  <si>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</si>
  <si>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</si>
  <si>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</si>
  <si>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</si>
  <si>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</si>
  <si>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</si>
  <si>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</si>
  <si>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</si>
  <si>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</si>
  <si>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</si>
  <si>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</si>
  <si>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</si>
  <si>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</si>
  <si>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</si>
  <si>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</si>
  <si>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</si>
  <si>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</si>
  <si>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</si>
  <si>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</si>
  <si>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</si>
  <si>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</si>
  <si>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</si>
  <si>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</si>
  <si>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</si>
  <si>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</si>
  <si>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</si>
  <si>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</si>
  <si>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</si>
  <si>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</si>
  <si>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</si>
  <si>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</si>
  <si>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</si>
  <si>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</si>
  <si>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</si>
  <si>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</si>
  <si>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</si>
  <si>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</si>
  <si>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05094810</t>
  </si>
  <si>
    <t>LE LOT</t>
  </si>
  <si>
    <t>LE LOT A LIVINHAC</t>
  </si>
  <si>
    <t>IBMR201-04315</t>
  </si>
  <si>
    <t>Agence de l'Eau Adour Garonne</t>
  </si>
  <si>
    <t>41749411900056</t>
  </si>
  <si>
    <t>AQUABIO</t>
  </si>
  <si>
    <t>GAUCHE</t>
  </si>
  <si>
    <t>Benjamin POUJARDIEU (Hydrobiologiste) - Aurélie MOREAU (Hydrobiologiste) - Anthony ANTOINE (Hydrobiologiste)</t>
  </si>
  <si>
    <t>Points contacts</t>
  </si>
  <si>
    <t>BASSES EAUX</t>
  </si>
  <si>
    <t>fortement nuageux</t>
  </si>
  <si>
    <t>NULLE OU FAIBLE</t>
  </si>
  <si>
    <t>OUI</t>
  </si>
  <si>
    <t>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</si>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</sst>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85">
      <selection activeCell="A105" sqref="A105:XFD10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900</v>
      </c>
    </row>
    <row r="7" spans="1:8" ht="30">
      <c r="A7" s="48" t="s">
        <v>2266</v>
      </c>
      <c r="B7" s="45" t="s">
        <v>5296</v>
      </c>
      <c r="D7" s="14" t="s">
        <v>2060</v>
      </c>
      <c r="E7" s="53" t="s">
        <v>5292</v>
      </c>
      <c r="G7" s="111" t="s">
        <v>2276</v>
      </c>
      <c r="H7" s="112"/>
    </row>
    <row r="8" spans="1:8" ht="15">
      <c r="A8" s="10" t="s">
        <v>2280</v>
      </c>
      <c r="B8" s="50" t="s">
        <v>5288</v>
      </c>
      <c r="D8" s="10" t="s">
        <v>2282</v>
      </c>
      <c r="E8" s="51" t="s">
        <v>5293</v>
      </c>
      <c r="G8" s="113"/>
      <c r="H8" s="114"/>
    </row>
    <row r="9" spans="1:8" ht="15">
      <c r="A9" s="48" t="s">
        <v>2267</v>
      </c>
      <c r="B9" s="45" t="s">
        <v>5289</v>
      </c>
      <c r="D9" s="10" t="s">
        <v>2265</v>
      </c>
      <c r="E9" s="51" t="s">
        <v>5294</v>
      </c>
      <c r="G9" s="113"/>
      <c r="H9" s="114"/>
    </row>
    <row r="10" spans="1:8" ht="15">
      <c r="A10" s="10" t="s">
        <v>2059</v>
      </c>
      <c r="B10" s="46" t="s">
        <v>5290</v>
      </c>
      <c r="D10" s="10" t="s">
        <v>2283</v>
      </c>
      <c r="E10" s="51">
        <v>638968</v>
      </c>
      <c r="G10" s="113"/>
      <c r="H10" s="114"/>
    </row>
    <row r="11" spans="1:8" ht="15">
      <c r="A11" s="10" t="s">
        <v>2281</v>
      </c>
      <c r="B11" s="47">
        <v>44034</v>
      </c>
      <c r="D11" s="10" t="s">
        <v>2284</v>
      </c>
      <c r="E11" s="52">
        <v>6387603</v>
      </c>
      <c r="G11" s="113"/>
      <c r="H11" s="114"/>
    </row>
    <row r="12" spans="1:8" ht="15">
      <c r="A12" s="10" t="s">
        <v>2287</v>
      </c>
      <c r="B12" s="52" t="s">
        <v>5291</v>
      </c>
      <c r="D12" s="10" t="s">
        <v>2285</v>
      </c>
      <c r="E12" s="52">
        <v>638890</v>
      </c>
      <c r="G12" s="115"/>
      <c r="H12" s="116"/>
    </row>
    <row r="13" spans="1:5" ht="17.25" customHeight="1" thickBot="1">
      <c r="A13" s="2"/>
      <c r="B13" s="55"/>
      <c r="D13" s="10" t="s">
        <v>2286</v>
      </c>
      <c r="E13" s="52">
        <v>6387671</v>
      </c>
    </row>
    <row r="14" spans="1:5" s="58" customFormat="1" ht="15.75" thickBot="1">
      <c r="A14" s="107" t="s">
        <v>2061</v>
      </c>
      <c r="B14" s="108"/>
      <c r="C14" s="108"/>
      <c r="D14" s="108"/>
      <c r="E14" s="109"/>
    </row>
    <row r="15" spans="1:3" ht="15">
      <c r="A15" s="3" t="s">
        <v>2062</v>
      </c>
      <c r="B15" s="30" t="s">
        <v>5297</v>
      </c>
      <c r="C15" s="16"/>
    </row>
    <row r="16" spans="1:3" ht="15">
      <c r="A16" s="3" t="s">
        <v>2270</v>
      </c>
      <c r="B16" s="30" t="s">
        <v>5295</v>
      </c>
      <c r="C16" s="16"/>
    </row>
    <row r="17" spans="1:3" ht="15">
      <c r="A17" s="122" t="s">
        <v>2268</v>
      </c>
      <c r="B17" s="49" t="s">
        <v>2269</v>
      </c>
      <c r="C17" s="61">
        <f>E10</f>
        <v>638968</v>
      </c>
    </row>
    <row r="18" spans="1:3" ht="15">
      <c r="A18" s="123"/>
      <c r="B18" s="49" t="s">
        <v>2271</v>
      </c>
      <c r="C18" s="61">
        <f>E11</f>
        <v>6387603</v>
      </c>
    </row>
    <row r="19" spans="1:2" ht="15">
      <c r="A19" s="3" t="s">
        <v>2063</v>
      </c>
      <c r="B19" s="29">
        <v>189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90</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99</v>
      </c>
      <c r="D35" s="28" t="s">
        <v>2288</v>
      </c>
      <c r="E35" s="32">
        <v>1</v>
      </c>
    </row>
    <row r="36" spans="1:5" s="7" customFormat="1" ht="15" customHeight="1">
      <c r="A36" s="5" t="s">
        <v>2113</v>
      </c>
      <c r="B36" s="30">
        <v>100</v>
      </c>
      <c r="C36" s="6"/>
      <c r="D36" s="8" t="s">
        <v>2112</v>
      </c>
      <c r="E36" s="30">
        <v>100</v>
      </c>
    </row>
    <row r="37" spans="1:5" s="7" customFormat="1" ht="15" customHeight="1">
      <c r="A37" s="5" t="s">
        <v>2111</v>
      </c>
      <c r="B37" s="30">
        <v>89</v>
      </c>
      <c r="C37" s="6"/>
      <c r="D37" s="8" t="s">
        <v>2110</v>
      </c>
      <c r="E37" s="30">
        <v>1</v>
      </c>
    </row>
    <row r="38" spans="1:5" s="7" customFormat="1" ht="15" customHeight="1">
      <c r="A38" s="5" t="s">
        <v>2115</v>
      </c>
      <c r="B38" s="30">
        <v>0.01</v>
      </c>
      <c r="C38" s="6"/>
      <c r="D38" s="8" t="s">
        <v>2115</v>
      </c>
      <c r="E38" s="30">
        <v>0.01</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4</v>
      </c>
    </row>
    <row r="61" spans="1:5" s="15" customFormat="1" ht="15">
      <c r="A61" s="3" t="s">
        <v>2091</v>
      </c>
      <c r="B61" s="9">
        <v>5</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5</v>
      </c>
      <c r="C65" s="6"/>
      <c r="D65" s="14" t="s">
        <v>2089</v>
      </c>
      <c r="E65" s="19">
        <v>5</v>
      </c>
    </row>
    <row r="66" spans="1:5" s="15" customFormat="1" ht="15">
      <c r="A66" s="3" t="s">
        <v>2088</v>
      </c>
      <c r="B66" s="9">
        <v>2</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0</v>
      </c>
      <c r="C73" s="6"/>
      <c r="D73" s="14" t="s">
        <v>2083</v>
      </c>
      <c r="E73" s="19">
        <v>1</v>
      </c>
    </row>
    <row r="74" spans="1:5" s="15" customFormat="1" ht="15">
      <c r="A74" s="3" t="s">
        <v>2082</v>
      </c>
      <c r="B74" s="9">
        <v>0</v>
      </c>
      <c r="C74" s="6"/>
      <c r="D74" s="10" t="s">
        <v>2082</v>
      </c>
      <c r="E74" s="9">
        <v>2</v>
      </c>
    </row>
    <row r="75" spans="1:5" s="15" customFormat="1" ht="15">
      <c r="A75" s="3" t="s">
        <v>2081</v>
      </c>
      <c r="B75" s="9">
        <v>0</v>
      </c>
      <c r="C75" s="6"/>
      <c r="D75" s="10" t="s">
        <v>2081</v>
      </c>
      <c r="E75" s="9">
        <v>3</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0</v>
      </c>
      <c r="C81" s="6"/>
      <c r="D81" s="14" t="s">
        <v>2077</v>
      </c>
      <c r="E81" s="19">
        <v>2</v>
      </c>
    </row>
    <row r="82" spans="1:5" s="15" customFormat="1" ht="15">
      <c r="A82" s="3" t="s">
        <v>2076</v>
      </c>
      <c r="B82" s="9">
        <v>0</v>
      </c>
      <c r="C82" s="6"/>
      <c r="D82" s="10" t="s">
        <v>2076</v>
      </c>
      <c r="E82" s="9">
        <v>4</v>
      </c>
    </row>
    <row r="83" spans="1:5" s="15" customFormat="1" ht="15">
      <c r="A83" s="3" t="s">
        <v>2075</v>
      </c>
      <c r="B83" s="9">
        <v>0</v>
      </c>
      <c r="C83" s="6"/>
      <c r="D83" s="10" t="s">
        <v>2075</v>
      </c>
      <c r="E83" s="9">
        <v>2</v>
      </c>
    </row>
    <row r="84" spans="1:5" s="15" customFormat="1" ht="15">
      <c r="A84" s="3" t="s">
        <v>2074</v>
      </c>
      <c r="B84" s="9">
        <v>5</v>
      </c>
      <c r="C84" s="6"/>
      <c r="D84" s="10" t="s">
        <v>2074</v>
      </c>
      <c r="E84" s="9">
        <v>0</v>
      </c>
    </row>
    <row r="85" spans="1:5" s="15" customFormat="1" ht="15">
      <c r="A85" s="3" t="s">
        <v>2073</v>
      </c>
      <c r="B85" s="9">
        <v>2</v>
      </c>
      <c r="C85" s="6"/>
      <c r="D85" s="10" t="s">
        <v>2073</v>
      </c>
      <c r="E85" s="9">
        <v>4</v>
      </c>
    </row>
    <row r="86" spans="1:5" s="15" customFormat="1" ht="15">
      <c r="A86" s="3" t="s">
        <v>2072</v>
      </c>
      <c r="B86" s="9">
        <v>0</v>
      </c>
      <c r="C86" s="6"/>
      <c r="D86" s="10" t="s">
        <v>2072</v>
      </c>
      <c r="E86" s="9">
        <v>4</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1207</v>
      </c>
      <c r="B97" s="20" t="str">
        <f>IF(A97="NEWCOD",IF(ISBLANK(G97),"renseigner le champ 'Nouveau taxon'",G97),VLOOKUP(A97,'Ref Taxo'!A:B,2,FALSE))</f>
        <v>Myriophyllum spicatum</v>
      </c>
      <c r="C97" s="21">
        <f>IF(A97="NEWCOD",IF(ISBLANK(H97),"NoCod",H97),VLOOKUP(A97,'Ref Taxo'!A:D,4,FALSE))</f>
        <v>1778</v>
      </c>
      <c r="D97" s="34">
        <v>0.009999999776482582</v>
      </c>
      <c r="E97" s="35">
        <v>0</v>
      </c>
      <c r="F97" s="35" t="s">
        <v>2294</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v>
      </c>
      <c r="E98" s="35">
        <v>0.009999999776482582</v>
      </c>
      <c r="F98" s="35" t="s">
        <v>2294</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v>
      </c>
      <c r="E99" s="35">
        <v>0.009999999776482582</v>
      </c>
      <c r="F99" s="35" t="s">
        <v>2294</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v>
      </c>
      <c r="E100" s="35">
        <v>0.009999999776482582</v>
      </c>
      <c r="F100" s="35" t="s">
        <v>2294</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v>
      </c>
      <c r="E101" s="35">
        <v>0.009999999776482582</v>
      </c>
      <c r="F101" s="35" t="s">
        <v>2294</v>
      </c>
      <c r="G101" s="79"/>
      <c r="H101" s="80"/>
    </row>
    <row r="102" spans="1:8" ht="15">
      <c r="A102" s="33" t="s">
        <v>291</v>
      </c>
      <c r="B102" s="20" t="str">
        <f>IF(A102="NEWCOD",IF(ISBLANK(G102),"renseigner le champ 'Nouveau taxon'",G102),VLOOKUP(A102,'Ref Taxo'!A:B,2,FALSE))</f>
        <v>Carex cuprina</v>
      </c>
      <c r="C102" s="21">
        <f>IF(A102="NEWCOD",IF(ISBLANK(H102),"NoCod",H102),VLOOKUP(A102,'Ref Taxo'!A:D,4,FALSE))</f>
        <v>31525</v>
      </c>
      <c r="D102" s="34">
        <v>0</v>
      </c>
      <c r="E102" s="35">
        <v>0.009999999776482582</v>
      </c>
      <c r="F102" s="35" t="s">
        <v>2294</v>
      </c>
      <c r="G102" s="79"/>
      <c r="H102" s="80"/>
    </row>
    <row r="103" spans="1:8" ht="15">
      <c r="A103" s="33" t="s">
        <v>986</v>
      </c>
      <c r="B103" s="20" t="str">
        <f>IF(A103="NEWCOD",IF(ISBLANK(G103),"renseigner le champ 'Nouveau taxon'",G103),VLOOKUP(A103,'Ref Taxo'!A:B,2,FALSE))</f>
        <v>Juncus</v>
      </c>
      <c r="C103" s="21">
        <f>IF(A103="NEWCOD",IF(ISBLANK(H103),"NoCod",H103),VLOOKUP(A103,'Ref Taxo'!A:D,4,FALSE))</f>
        <v>1606</v>
      </c>
      <c r="D103" s="34">
        <v>0</v>
      </c>
      <c r="E103" s="35">
        <v>0.009999999776482582</v>
      </c>
      <c r="F103" s="35" t="s">
        <v>2294</v>
      </c>
      <c r="G103" s="79"/>
      <c r="H103" s="80"/>
    </row>
    <row r="104" spans="1:8" ht="15">
      <c r="A104" s="33" t="s">
        <v>453</v>
      </c>
      <c r="B104" s="20" t="str">
        <f>IF(A104="NEWCOD",IF(ISBLANK(G104),"renseigner le champ 'Nouveau taxon'",G104),VLOOKUP(A104,'Ref Taxo'!A:B,2,FALSE))</f>
        <v>Cladophora</v>
      </c>
      <c r="C104" s="21">
        <f>IF(A104="NEWCOD",IF(ISBLANK(H104),"NoCod",H104),VLOOKUP(A104,'Ref Taxo'!A:D,4,FALSE))</f>
        <v>1124</v>
      </c>
      <c r="D104" s="34">
        <v>0</v>
      </c>
      <c r="E104" s="35">
        <v>0.009999999776482582</v>
      </c>
      <c r="F104" s="35" t="s">
        <v>2294</v>
      </c>
      <c r="G104" s="79"/>
      <c r="H104" s="80"/>
    </row>
    <row r="105" spans="1:8" ht="15">
      <c r="A105" s="33" t="s">
        <v>741</v>
      </c>
      <c r="B105" s="20" t="str">
        <f>IF(A105="NEWCOD",IF(ISBLANK(G105),"renseigner le champ 'Nouveau taxon'",G105),VLOOKUP(A105,'Ref Taxo'!A:B,2,FALSE))</f>
        <v>Fissidens fontanus</v>
      </c>
      <c r="C105" s="21">
        <f>IF(A105="NEWCOD",IF(ISBLANK(H105),"NoCod",H105),VLOOKUP(A105,'Ref Taxo'!A:D,4,FALSE))</f>
        <v>31545</v>
      </c>
      <c r="D105" s="34">
        <v>0</v>
      </c>
      <c r="E105" s="35">
        <v>0.009999999776482582</v>
      </c>
      <c r="F105" s="35" t="s">
        <v>2294</v>
      </c>
      <c r="G105" s="79"/>
      <c r="H105" s="80"/>
    </row>
    <row r="106" spans="1:8" ht="15">
      <c r="A106" s="33" t="s">
        <v>1845</v>
      </c>
      <c r="B106" s="20" t="str">
        <f>IF(A106="NEWCOD",IF(ISBLANK(G106),"renseigner le champ 'Nouveau taxon'",G106),VLOOKUP(A106,'Ref Taxo'!A:B,2,FALSE))</f>
        <v>Sparganium erectum</v>
      </c>
      <c r="C106" s="21">
        <f>IF(A106="NEWCOD",IF(ISBLANK(H106),"NoCod",H106),VLOOKUP(A106,'Ref Taxo'!A:D,4,FALSE))</f>
        <v>1671</v>
      </c>
      <c r="D106" s="34">
        <v>0</v>
      </c>
      <c r="E106" s="35">
        <v>0.009999999776482582</v>
      </c>
      <c r="F106" s="35" t="s">
        <v>2294</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0</v>
      </c>
      <c r="E107" s="35">
        <v>0.009999999776482582</v>
      </c>
      <c r="F107" s="35" t="s">
        <v>2294</v>
      </c>
      <c r="G107" s="79"/>
      <c r="H107" s="80"/>
    </row>
    <row r="108" spans="1:8" ht="15">
      <c r="A108" s="33" t="s">
        <v>496</v>
      </c>
      <c r="B108" s="20" t="str">
        <f>IF(A108="NEWCOD",IF(ISBLANK(G108),"renseigner le champ 'Nouveau taxon'",G108),VLOOKUP(A108,'Ref Taxo'!A:B,2,FALSE))</f>
        <v>Cyperus eragrostis</v>
      </c>
      <c r="C108" s="21">
        <f>IF(A108="NEWCOD",IF(ISBLANK(H108),"NoCod",H108),VLOOKUP(A108,'Ref Taxo'!A:D,4,FALSE))</f>
        <v>19611</v>
      </c>
      <c r="D108" s="34">
        <v>0</v>
      </c>
      <c r="E108" s="35">
        <v>0.009999999776482582</v>
      </c>
      <c r="F108" s="35" t="s">
        <v>2294</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v>
      </c>
      <c r="E109" s="35">
        <v>0.009999999776482582</v>
      </c>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81"/>
      <c r="H538"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2021-03-02T16:07:00Z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