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<sst xmlns="http://schemas.openxmlformats.org/spreadsheetml/2006/main" count="6482" uniqueCount="5304">
  <si>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</si>
  <si>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</si>
  <si>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</si>
  <si>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</si>
  <si>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</si>
  <si>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</si>
  <si>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</si>
  <si>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</si>
  <si>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</si>
  <si>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</si>
  <si>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</si>
  <si>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</si>
  <si>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</si>
  <si>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</si>
  <si>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</si>
  <si>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</si>
  <si>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</si>
  <si>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</si>
  <si>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</si>
  <si>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</si>
  <si>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</si>
  <si>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</si>
  <si>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</si>
  <si>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</si>
  <si>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</si>
  <si>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</si>
  <si>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</si>
  <si>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</si>
  <si>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</si>
  <si>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</si>
  <si>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</si>
  <si>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</si>
  <si>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</si>
  <si>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</si>
  <si>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</si>
  <si>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</si>
  <si>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</si>
  <si>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</si>
  <si>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</si>
  <si>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</si>
  <si>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</si>
  <si>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</si>
  <si>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</si>
  <si>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</si>
  <si>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</si>
  <si>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</si>
  <si>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</si>
  <si>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</si>
  <si>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</si>
  <si>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</si>
  <si>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</si>
  <si>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</si>
  <si>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</si>
  <si>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</si>
  <si>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</si>
  <si>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</si>
  <si>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</si>
  <si>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</si>
  <si>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</si>
  <si>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</si>
  <si>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</si>
  <si>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</si>
  <si>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</si>
  <si>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</si>
  <si>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</si>
  <si>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</si>
  <si>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</si>
  <si>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</si>
  <si>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</si>
  <si>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</si>
  <si>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</si>
  <si>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</si>
  <si>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</si>
  <si>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</si>
  <si>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</si>
  <si>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</si>
  <si>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</si>
  <si>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</si>
  <si>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</si>
  <si>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</si>
  <si>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</si>
  <si>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</si>
  <si>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</si>
  <si>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</si>
  <si>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</si>
  <si>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</si>
  <si>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</si>
  <si>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</si>
  <si>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</si>
  <si>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</si>
  <si>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</si>
  <si>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</si>
  <si>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</si>
  <si>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</si>
  <si>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</si>
  <si>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</si>
  <si>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</si>
  <si>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</si>
  <si>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</si>
  <si>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</si>
  <si>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</si>
  <si>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</si>
  <si>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</si>
  <si>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</si>
  <si>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</si>
  <si>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</si>
  <si>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</si>
  <si>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</si>
  <si>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</si>
  <si>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</si>
  <si>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</si>
  <si>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</si>
  <si>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</si>
  <si>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</si>
  <si>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</si>
  <si>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</si>
  <si>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</si>
  <si>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</si>
  <si>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</si>
  <si>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</si>
  <si>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</si>
  <si>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</si>
  <si>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</si>
  <si>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</si>
  <si>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</si>
  <si>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</si>
  <si>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</si>
  <si>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</si>
  <si>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</si>
  <si>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</si>
  <si>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</si>
  <si>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</si>
  <si>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</si>
  <si>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</si>
  <si>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</si>
  <si>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</si>
  <si>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</si>
  <si>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</si>
  <si>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</si>
  <si>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</si>
  <si>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</si>
  <si>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</si>
  <si>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</si>
  <si>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</si>
  <si>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</si>
  <si>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</si>
  <si>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</si>
  <si>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</si>
  <si>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</si>
  <si>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</si>
  <si>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</si>
  <si>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</si>
  <si>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</si>
  <si>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</si>
  <si>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</si>
  <si>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</si>
  <si>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</si>
  <si>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</si>
  <si>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</si>
  <si>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</si>
  <si>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</si>
  <si>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</si>
  <si>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</si>
  <si>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</si>
  <si>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</si>
  <si>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</si>
  <si>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</si>
  <si>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</si>
  <si>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</si>
  <si>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</si>
  <si>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</si>
  <si>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</si>
  <si>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</si>
  <si>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</si>
  <si>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</si>
  <si>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</si>
  <si>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</si>
  <si>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</si>
  <si>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</si>
  <si>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</si>
  <si>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</si>
  <si>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</si>
  <si>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</si>
  <si>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</si>
  <si>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</si>
  <si>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</si>
  <si>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</si>
  <si>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</si>
  <si>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</si>
  <si>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</si>
  <si>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</si>
  <si>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</si>
  <si>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</si>
  <si>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</si>
  <si>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</si>
  <si>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</si>
  <si>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</si>
  <si>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</si>
  <si>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</si>
  <si>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</si>
  <si>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</si>
  <si>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</si>
  <si>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</si>
  <si>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</si>
  <si>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</si>
  <si>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</si>
  <si>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</si>
  <si>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</si>
  <si>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</si>
  <si>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</si>
  <si>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</si>
  <si>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</si>
  <si>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</si>
  <si>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</si>
  <si>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</si>
  <si>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</si>
  <si>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</si>
  <si>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</si>
  <si>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</si>
  <si>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</si>
  <si>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</si>
  <si>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</si>
  <si>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</si>
  <si>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</si>
  <si>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</si>
  <si>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</si>
  <si>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</si>
  <si>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</si>
  <si>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</si>
  <si>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</si>
  <si>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</si>
  <si>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</si>
  <si>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</si>
  <si>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</si>
  <si>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</si>
  <si>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</si>
  <si>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</si>
  <si>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</si>
  <si>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</si>
  <si>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</si>
  <si>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</si>
  <si>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</si>
  <si>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</si>
  <si>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</si>
  <si>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</si>
  <si>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</si>
  <si>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</si>
  <si>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</si>
  <si>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</si>
  <si>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</si>
  <si>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</si>
  <si>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</si>
  <si>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</si>
  <si>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</si>
  <si>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</si>
  <si>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</si>
  <si>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</si>
  <si>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</si>
  <si>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</si>
  <si>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</si>
  <si>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</si>
  <si>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</si>
  <si>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</si>
  <si>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</si>
  <si>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</si>
  <si>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</si>
  <si>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</si>
  <si>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</si>
  <si>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</si>
  <si>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</si>
  <si>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</si>
  <si>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</si>
  <si>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</si>
  <si>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</si>
  <si>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</si>
  <si>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</si>
  <si>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</si>
  <si>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</si>
  <si>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</si>
  <si>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</si>
  <si>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</si>
  <si>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</si>
  <si>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</si>
  <si>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</si>
  <si>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</si>
  <si>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</si>
  <si>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</si>
  <si>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</si>
  <si>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</si>
  <si>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</si>
  <si>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</si>
  <si>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</si>
  <si>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</si>
  <si>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</si>
  <si>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</si>
  <si>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</si>
  <si>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</si>
  <si>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</si>
  <si>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</si>
  <si>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</si>
  <si>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</si>
  <si>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</si>
  <si>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</si>
  <si>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</si>
  <si>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</si>
  <si>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</si>
  <si>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</si>
  <si>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</si>
  <si>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</si>
  <si>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</si>
  <si>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</si>
  <si>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</si>
  <si>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</si>
  <si>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</si>
  <si>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</si>
  <si>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</si>
  <si>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</si>
  <si>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</si>
  <si>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</si>
  <si>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</si>
  <si>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</si>
  <si>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</si>
  <si>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</si>
  <si>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</si>
  <si>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</si>
  <si>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</si>
  <si>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</si>
  <si>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</si>
  <si>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</si>
  <si>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</si>
  <si>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</si>
  <si>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</si>
  <si>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</si>
  <si>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</si>
  <si>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</si>
  <si>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</si>
  <si>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</si>
  <si>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</si>
  <si>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</si>
  <si>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</si>
  <si>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</si>
  <si>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</si>
  <si>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</si>
  <si>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</si>
  <si>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</si>
  <si>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</si>
  <si>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</si>
  <si>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</si>
  <si>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</si>
  <si>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</si>
  <si>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</si>
  <si>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</si>
  <si>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</si>
  <si>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</si>
  <si>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</si>
  <si>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</si>
  <si>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</si>
  <si>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</si>
  <si>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</si>
  <si>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</si>
  <si>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</si>
  <si>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</si>
  <si>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</si>
  <si>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</si>
  <si>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</si>
  <si>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</si>
  <si>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</si>
  <si>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</si>
  <si>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</si>
  <si>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</si>
  <si>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</si>
  <si>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</si>
  <si>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</si>
  <si>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</si>
  <si>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</si>
  <si>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</si>
  <si>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</si>
  <si>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</si>
  <si>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</si>
  <si>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</si>
  <si>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</si>
  <si>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</si>
  <si>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</si>
  <si>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</si>
  <si>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</si>
  <si>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</si>
  <si>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</si>
  <si>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</si>
  <si>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</si>
  <si>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</si>
  <si>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</si>
  <si>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</si>
  <si>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</si>
  <si>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</si>
  <si>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</si>
  <si>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</si>
  <si>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</si>
  <si>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</si>
  <si>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</si>
  <si>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</si>
  <si>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</si>
  <si>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</si>
  <si>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</si>
  <si>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</si>
  <si>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</si>
  <si>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</si>
  <si>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</si>
  <si>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</si>
  <si>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</si>
  <si>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</si>
  <si>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</si>
  <si>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</si>
  <si>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</si>
  <si>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</si>
  <si>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</si>
  <si>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</si>
  <si>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</si>
  <si>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</si>
  <si>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</si>
  <si>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</si>
  <si>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</si>
  <si>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</si>
  <si>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</si>
  <si>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</si>
  <si>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</si>
  <si>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</si>
  <si>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</si>
  <si>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</si>
  <si>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</si>
  <si>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</si>
  <si>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</si>
  <si>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</si>
  <si>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</si>
  <si>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</si>
  <si>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</si>
  <si>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</si>
  <si>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</si>
  <si>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</si>
  <si>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</si>
  <si>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</si>
  <si>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</si>
  <si>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</si>
  <si>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</si>
  <si>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</si>
  <si>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</si>
  <si>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</si>
  <si>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</si>
  <si>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</si>
  <si>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</si>
  <si>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</si>
  <si>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</si>
  <si>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</si>
  <si>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</si>
  <si>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</si>
  <si>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</si>
  <si>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</si>
  <si>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</si>
  <si>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</si>
  <si>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</si>
  <si>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</si>
  <si>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</si>
  <si>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</si>
  <si>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</si>
  <si>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</si>
  <si>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</si>
  <si>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</si>
  <si>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</si>
  <si>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</si>
  <si>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</si>
  <si>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</si>
  <si>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</si>
  <si>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</si>
  <si>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</si>
  <si>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</si>
  <si>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</si>
  <si>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</si>
  <si>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</si>
  <si>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</si>
  <si>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</si>
  <si>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</si>
  <si>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</si>
  <si>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</si>
  <si>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</si>
  <si>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</si>
  <si>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</si>
  <si>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</si>
  <si>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</si>
  <si>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</si>
  <si>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</si>
  <si>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</si>
  <si>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</si>
  <si>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</si>
  <si>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</si>
  <si>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</si>
  <si>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</si>
  <si>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</si>
  <si>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</si>
  <si>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</si>
  <si>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</si>
  <si>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</si>
  <si>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</si>
  <si>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</si>
  <si>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</si>
  <si>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</si>
  <si>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</si>
  <si>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</si>
  <si>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</si>
  <si>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</si>
  <si>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</si>
  <si>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</si>
  <si>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</si>
  <si>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</si>
  <si>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</si>
  <si>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</si>
  <si>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</si>
  <si>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</si>
  <si>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</si>
  <si>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</si>
  <si>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</si>
  <si>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</si>
  <si>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</si>
  <si>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</si>
  <si>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</si>
  <si>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</si>
  <si>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</si>
  <si>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</si>
  <si>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</si>
  <si>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</si>
  <si>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</si>
  <si>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</si>
  <si>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</si>
  <si>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</si>
  <si>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</si>
  <si>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</si>
  <si>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</si>
  <si>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</si>
  <si>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</si>
  <si>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</si>
  <si>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</si>
  <si>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</si>
  <si>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</si>
  <si>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</si>
  <si>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</si>
  <si>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</si>
  <si>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</si>
  <si>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</si>
  <si>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</si>
  <si>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</si>
  <si>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</si>
  <si>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</si>
  <si>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</si>
  <si>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</si>
  <si>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</si>
  <si>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</si>
  <si>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</si>
  <si>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</si>
  <si>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</si>
  <si>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</si>
  <si>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</si>
  <si>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</si>
  <si>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</si>
  <si>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</si>
  <si>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</si>
  <si>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</si>
  <si>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</si>
  <si>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</si>
  <si>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</si>
  <si>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</si>
  <si>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</si>
  <si>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</si>
  <si>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</si>
  <si>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</si>
  <si>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</si>
  <si>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</si>
  <si>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</si>
  <si>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</si>
  <si>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</si>
  <si>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</si>
  <si>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</si>
  <si>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</si>
  <si>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</si>
  <si>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</si>
  <si>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</si>
  <si>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</si>
  <si>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</si>
  <si>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</si>
  <si>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</si>
  <si>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</si>
  <si>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</si>
  <si>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</si>
  <si>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</si>
  <si>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</si>
  <si>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</si>
  <si>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</si>
  <si>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</si>
  <si>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</si>
  <si>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</si>
  <si>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</si>
  <si>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</si>
  <si>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</si>
  <si>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</si>
  <si>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</si>
  <si>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</si>
  <si>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</si>
  <si>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</si>
  <si>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</si>
  <si>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</si>
  <si>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</si>
  <si>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</si>
  <si>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</si>
  <si>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</si>
  <si>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</si>
  <si>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</si>
  <si>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</si>
  <si>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</si>
  <si>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</si>
  <si>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</si>
  <si>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</si>
  <si>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</si>
  <si>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</si>
  <si>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</si>
  <si>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</si>
  <si>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</si>
  <si>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</si>
  <si>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</si>
  <si>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</si>
  <si>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</si>
  <si>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</si>
  <si>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</si>
  <si>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</si>
  <si>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</si>
  <si>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</si>
  <si>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</si>
  <si>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</si>
  <si>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</si>
  <si>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</si>
  <si>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</si>
  <si>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</si>
  <si>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</si>
  <si>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</si>
  <si>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</si>
  <si>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</si>
  <si>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</si>
  <si>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</si>
  <si>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</si>
  <si>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</si>
  <si>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</si>
  <si>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</si>
  <si>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</si>
  <si>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</si>
  <si>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</si>
  <si>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</si>
  <si>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</si>
  <si>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</si>
  <si>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</si>
  <si>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</si>
  <si>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</si>
  <si>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</si>
  <si>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</si>
  <si>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</si>
  <si>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</si>
  <si>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</si>
  <si>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</si>
  <si>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</si>
  <si>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</si>
  <si>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</si>
  <si>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</si>
  <si>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</si>
  <si>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</si>
  <si>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</si>
  <si>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</si>
  <si>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</si>
  <si>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</si>
  <si>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</si>
  <si>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</si>
  <si>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</si>
  <si>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</si>
  <si>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</si>
  <si>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</si>
  <si>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</si>
  <si>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</si>
  <si>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</si>
  <si>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</si>
  <si>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</si>
  <si>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</si>
  <si>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</si>
  <si>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</si>
  <si>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</si>
  <si>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</si>
  <si>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</si>
  <si>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</si>
  <si>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</si>
  <si>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</si>
  <si>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</si>
  <si>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</si>
  <si>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</si>
  <si>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</si>
  <si>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</si>
  <si>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</si>
  <si>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</si>
  <si>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</si>
  <si>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</si>
  <si>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</si>
  <si>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</si>
  <si>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</si>
  <si>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</si>
  <si>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</si>
  <si>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</si>
  <si>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</si>
  <si>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</si>
  <si>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</si>
  <si>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</si>
  <si>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</si>
  <si>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</si>
  <si>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</si>
  <si>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</si>
  <si>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</si>
  <si>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</si>
  <si>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</si>
  <si>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</si>
  <si>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</si>
  <si>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</si>
  <si>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</si>
  <si>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</si>
  <si>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</si>
  <si>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</si>
  <si>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</si>
  <si>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</si>
  <si>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</si>
  <si>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</si>
  <si>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</si>
  <si>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</si>
  <si>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</si>
  <si>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</si>
  <si>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</si>
  <si>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</si>
  <si>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</si>
  <si>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</si>
  <si>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</si>
  <si>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</si>
  <si>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</si>
  <si>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</si>
  <si>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</si>
  <si>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</si>
  <si>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</si>
  <si>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</si>
  <si>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</si>
  <si>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</si>
  <si>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</si>
  <si>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</si>
  <si>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</si>
  <si>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</si>
  <si>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</si>
  <si>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</si>
  <si>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</si>
  <si>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</si>
  <si>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</si>
  <si>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</si>
  <si>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</si>
  <si>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</si>
  <si>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</si>
  <si>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</si>
  <si>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</si>
  <si>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</si>
  <si>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</si>
  <si>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</si>
  <si>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</si>
  <si>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</si>
  <si>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</si>
  <si>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</si>
  <si>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</si>
  <si>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</si>
  <si>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</si>
  <si>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</si>
  <si>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</si>
  <si>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</si>
  <si>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</si>
  <si>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</si>
  <si>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</si>
  <si>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</si>
  <si>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</si>
  <si>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</si>
  <si>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</si>
  <si>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</si>
  <si>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</si>
  <si>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</si>
  <si>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</si>
  <si>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</si>
  <si>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</si>
  <si>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</si>
  <si>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</si>
  <si>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</si>
  <si>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</si>
  <si>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</si>
  <si>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</si>
  <si>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</si>
  <si>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</si>
  <si>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</si>
  <si>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</si>
  <si>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</si>
  <si>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</si>
  <si>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</si>
  <si>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</si>
  <si>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</si>
  <si>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</si>
  <si>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</si>
  <si>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</si>
  <si>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</si>
  <si>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</si>
  <si>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</si>
  <si>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</si>
  <si>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</si>
  <si>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</si>
  <si>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</si>
  <si>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</si>
  <si>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</si>
  <si>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</si>
  <si>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</si>
  <si>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</si>
  <si>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</si>
  <si>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</si>
  <si>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</si>
  <si>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</si>
  <si>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</si>
  <si>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</si>
  <si>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</si>
  <si>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</si>
  <si>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</si>
  <si>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</si>
  <si>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</si>
  <si>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</si>
  <si>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</si>
  <si>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</si>
  <si>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</si>
  <si>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</si>
  <si>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</si>
  <si>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</si>
  <si>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</si>
  <si>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</si>
  <si>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</si>
  <si>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</si>
  <si>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</si>
  <si>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</si>
  <si>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</si>
  <si>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</si>
  <si>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</si>
  <si>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</si>
  <si>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</si>
  <si>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</si>
  <si>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</si>
  <si>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</si>
  <si>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</si>
  <si>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</si>
  <si>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</si>
  <si>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</si>
  <si>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</si>
  <si>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</si>
  <si>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</si>
  <si>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</si>
  <si>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</si>
  <si>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</si>
  <si>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</si>
  <si>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</si>
  <si>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</si>
  <si>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</si>
  <si>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</si>
  <si>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</si>
  <si>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</si>
  <si>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</si>
  <si>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</si>
  <si>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</si>
  <si>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</si>
  <si>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</si>
  <si>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</si>
  <si>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</si>
  <si>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</si>
  <si>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</si>
  <si>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</si>
  <si>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</si>
  <si>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</si>
  <si>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</si>
  <si>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</si>
  <si>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</si>
  <si>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</si>
  <si>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</si>
  <si>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</si>
  <si>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</si>
  <si>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</si>
  <si>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</si>
  <si>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</si>
  <si>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</si>
  <si>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</si>
  <si>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</si>
  <si>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</si>
  <si>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</si>
  <si>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</si>
  <si>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</si>
  <si>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</si>
  <si>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</si>
  <si>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</si>
  <si>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</si>
  <si>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</si>
  <si>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</si>
  <si>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</si>
  <si>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</si>
  <si>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</si>
  <si>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</si>
  <si>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</si>
  <si>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</si>
  <si>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</si>
  <si>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</si>
  <si>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</si>
  <si>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</si>
  <si>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</si>
  <si>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</si>
  <si>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</si>
  <si>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</si>
  <si>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</si>
  <si>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</si>
  <si>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</si>
  <si>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</si>
  <si>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</si>
  <si>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</si>
  <si>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</si>
  <si>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</si>
  <si>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</si>
  <si>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</si>
  <si>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</si>
  <si>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</si>
  <si>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</si>
  <si>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</si>
  <si>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</si>
  <si>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</si>
  <si>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</si>
  <si>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</si>
  <si>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</si>
  <si>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</si>
  <si>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</si>
  <si>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</si>
  <si>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</si>
  <si>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</si>
  <si>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</si>
  <si>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</si>
  <si>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</si>
  <si>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</si>
  <si>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</si>
  <si>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</si>
  <si>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</si>
  <si>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</si>
  <si>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</si>
  <si>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</si>
  <si>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</si>
  <si>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</si>
  <si>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</si>
  <si>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</si>
  <si>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</si>
  <si>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</si>
  <si>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</si>
  <si>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</si>
  <si>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</si>
  <si>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</si>
  <si>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</si>
  <si>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</si>
  <si>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</si>
  <si>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</si>
  <si>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</si>
  <si>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</si>
  <si>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</si>
  <si>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</si>
  <si>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</si>
  <si>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</si>
  <si>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</si>
  <si>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</si>
  <si>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</si>
  <si>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</si>
  <si>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</si>
  <si>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</si>
  <si>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</si>
  <si>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</si>
  <si>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</si>
  <si>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</si>
  <si>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</si>
  <si>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</si>
  <si>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</si>
  <si>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</si>
  <si>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</si>
  <si>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</si>
  <si>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</si>
  <si>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</si>
  <si>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</si>
  <si>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</si>
  <si>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</si>
  <si>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</si>
  <si>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</si>
  <si>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</si>
  <si>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</si>
  <si>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</si>
  <si>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</si>
  <si>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</si>
  <si>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</si>
  <si>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</si>
  <si>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</si>
  <si>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</si>
  <si>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</si>
  <si>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</si>
  <si>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</si>
  <si>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</si>
  <si>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</si>
  <si>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</si>
  <si>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</si>
  <si>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</si>
  <si>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</si>
  <si>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</si>
  <si>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</si>
  <si>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</si>
  <si>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</si>
  <si>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</si>
  <si>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</si>
  <si>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</si>
  <si>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</si>
  <si>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</si>
  <si>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</si>
  <si>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</si>
  <si>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</si>
  <si>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</si>
  <si>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</si>
  <si>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</si>
  <si>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</si>
  <si>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</si>
  <si>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</si>
  <si>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</si>
  <si>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</si>
  <si>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</si>
  <si>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</si>
  <si>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</si>
  <si>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</si>
  <si>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</si>
  <si>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</si>
  <si>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</si>
  <si>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</si>
  <si>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</si>
  <si>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</si>
  <si>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</si>
  <si>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</si>
  <si>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</si>
  <si>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</si>
  <si>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</si>
  <si>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</si>
  <si>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</si>
  <si>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</si>
  <si>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</si>
  <si>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</si>
  <si>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</si>
  <si>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</si>
  <si>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</si>
  <si>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</si>
  <si>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</si>
  <si>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</si>
  <si>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</si>
  <si>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</si>
  <si>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</si>
  <si>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</si>
  <si>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</si>
  <si>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</si>
  <si>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</si>
  <si>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</si>
  <si>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</si>
  <si>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</si>
  <si>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</si>
  <si>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</si>
  <si>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</si>
  <si>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</si>
  <si>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</si>
  <si>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</si>
  <si>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</si>
  <si>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</si>
  <si>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</si>
  <si>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</si>
  <si>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</si>
  <si>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</si>
  <si>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</si>
  <si>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</si>
  <si>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</si>
  <si>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</si>
  <si>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</si>
  <si>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</si>
  <si>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</si>
  <si>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</si>
  <si>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</si>
  <si>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</si>
  <si>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</si>
  <si>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</si>
  <si>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</si>
  <si>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</si>
  <si>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</si>
  <si>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</si>
  <si>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</si>
  <si>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</si>
  <si>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</si>
  <si>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</si>
  <si>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</si>
  <si>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</si>
  <si>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</si>
  <si>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</si>
  <si>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</si>
  <si>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</si>
  <si>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</si>
  <si>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</si>
  <si>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</si>
  <si>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</si>
  <si>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</si>
  <si>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</si>
  <si>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</si>
  <si>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</si>
  <si>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</si>
  <si>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</si>
  <si>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</si>
  <si>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</si>
  <si>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</si>
  <si>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</si>
  <si>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</si>
  <si>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</si>
  <si>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</si>
  <si>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</si>
  <si>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</si>
  <si>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</si>
  <si>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</si>
  <si>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</si>
  <si>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</si>
  <si>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</si>
  <si>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</si>
  <si>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</si>
  <si>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</si>
  <si>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</si>
  <si>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</si>
  <si>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</si>
  <si>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</si>
  <si>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</si>
  <si>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</si>
  <si>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</si>
  <si>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</si>
  <si>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</si>
  <si>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</si>
  <si>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</si>
  <si>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</si>
  <si>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</si>
  <si>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</si>
  <si>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</si>
  <si>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</si>
  <si>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</si>
  <si>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</si>
  <si>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</si>
  <si>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</si>
  <si>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</si>
  <si>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</si>
  <si>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</si>
  <si>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</si>
  <si>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</si>
  <si>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</si>
  <si>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</si>
  <si>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</si>
  <si>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</si>
  <si>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</si>
  <si>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</si>
  <si>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</si>
  <si>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</si>
  <si>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</si>
  <si>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</si>
  <si>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</si>
  <si>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</si>
  <si>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</si>
  <si>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</si>
  <si>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</si>
  <si>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</si>
  <si>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</si>
  <si>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</si>
  <si>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</si>
  <si>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</si>
  <si>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</si>
  <si>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</si>
  <si>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</si>
  <si>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</si>
  <si>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</si>
  <si>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</si>
  <si>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</si>
  <si>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</si>
  <si>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</si>
  <si>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</si>
  <si>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</si>
  <si>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</si>
  <si>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</si>
  <si>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</si>
  <si>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</si>
  <si>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</si>
  <si>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</si>
  <si>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</si>
  <si>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</si>
  <si>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</si>
  <si>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</si>
  <si>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</si>
  <si>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</si>
  <si>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</si>
  <si>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</si>
  <si>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</si>
  <si>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</si>
  <si>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</si>
  <si>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</si>
  <si>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</si>
  <si>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</si>
  <si>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</si>
  <si>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</si>
  <si>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</si>
  <si>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</si>
  <si>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</si>
  <si>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</si>
  <si>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</si>
  <si>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</si>
  <si>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</si>
  <si>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</si>
  <si>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</si>
  <si>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</si>
  <si>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</si>
  <si>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</si>
  <si>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</si>
  <si>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</si>
  <si>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</si>
  <si>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</si>
  <si>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</si>
  <si>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</si>
  <si>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</si>
  <si>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</si>
  <si>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</si>
  <si>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</si>
  <si>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</si>
  <si>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</si>
  <si>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</si>
  <si>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</si>
  <si>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</si>
  <si>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</si>
  <si>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</si>
  <si>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</si>
  <si>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</si>
  <si>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</si>
  <si>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</si>
  <si>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</si>
  <si>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</si>
  <si>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</si>
  <si>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</si>
  <si>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</si>
  <si>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</si>
  <si>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</si>
  <si>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</si>
  <si>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</si>
  <si>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</si>
  <si>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</si>
  <si>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</si>
  <si>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</si>
  <si>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</si>
  <si>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</si>
  <si>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</si>
  <si>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</si>
  <si>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</si>
  <si>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</si>
  <si>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</si>
  <si>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</si>
  <si>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</si>
  <si>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</si>
  <si>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</si>
  <si>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</si>
  <si>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</si>
  <si>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</si>
  <si>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</si>
  <si>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</si>
  <si>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</si>
  <si>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</si>
  <si>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</si>
  <si>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</si>
  <si>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</si>
  <si>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</si>
  <si>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</si>
  <si>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</si>
  <si>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</si>
  <si>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</si>
  <si>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</si>
  <si>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</si>
  <si>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</si>
  <si>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</si>
  <si>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</si>
  <si>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</si>
  <si>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</si>
  <si>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</si>
  <si>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</si>
  <si>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</si>
  <si>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</si>
  <si>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</si>
  <si>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</si>
  <si>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</si>
  <si>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</si>
  <si>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</si>
  <si>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</si>
  <si>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</si>
  <si>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</si>
  <si>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</si>
  <si>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</si>
  <si>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</si>
  <si>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</si>
  <si>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</si>
  <si>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</si>
  <si>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</si>
  <si>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</si>
  <si>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</si>
  <si>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</si>
  <si>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</si>
  <si>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</si>
  <si>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</si>
  <si>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</si>
  <si>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</si>
  <si>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</si>
  <si>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</si>
  <si>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</si>
  <si>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</si>
  <si>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</si>
  <si>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</si>
  <si>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</si>
  <si>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</si>
  <si>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</si>
  <si>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</si>
  <si>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</si>
  <si>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</si>
  <si>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</si>
  <si>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</si>
  <si>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</si>
  <si>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</si>
  <si>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</si>
  <si>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</si>
  <si>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</si>
  <si>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</si>
  <si>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</si>
  <si>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</si>
  <si>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</si>
  <si>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</si>
  <si>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</si>
  <si>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</si>
  <si>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</si>
  <si>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</si>
  <si>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</si>
  <si>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</si>
  <si>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</si>
  <si>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</si>
  <si>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</si>
  <si>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</si>
  <si>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</si>
  <si>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</si>
  <si>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</si>
  <si>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</si>
  <si>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</si>
  <si>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</si>
  <si>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</si>
  <si>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</si>
  <si>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</si>
  <si>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</si>
  <si>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</si>
  <si>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</si>
  <si>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</si>
  <si>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</si>
  <si>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</si>
  <si>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</si>
  <si>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</si>
  <si>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</si>
  <si>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</si>
  <si>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</si>
  <si>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</si>
  <si>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</si>
  <si>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</si>
  <si>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</si>
  <si>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</si>
  <si>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</si>
  <si>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</si>
  <si>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</si>
  <si>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</si>
  <si>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</si>
  <si>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</si>
  <si>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</si>
  <si>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</si>
  <si>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</si>
  <si>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</si>
  <si>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</si>
  <si>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</si>
  <si>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</si>
  <si>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</si>
  <si>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</si>
  <si>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</si>
  <si>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</si>
  <si>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</si>
  <si>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</si>
  <si>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</si>
  <si>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</si>
  <si>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</si>
  <si>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</si>
  <si>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</si>
  <si>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</si>
  <si>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</si>
  <si>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</si>
  <si>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</si>
  <si>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</si>
  <si>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</si>
  <si>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</si>
  <si>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</si>
  <si>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</si>
  <si>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</si>
  <si>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</si>
  <si>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</si>
  <si>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</si>
  <si>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</si>
  <si>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</si>
  <si>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</si>
  <si>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</si>
  <si>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</si>
  <si>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</si>
  <si>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</si>
  <si>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</si>
  <si>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</si>
  <si>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</si>
  <si>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</si>
  <si>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</si>
  <si>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</si>
  <si>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</si>
  <si>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</si>
  <si>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</si>
  <si>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</si>
  <si>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</si>
  <si>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</si>
  <si>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</si>
  <si>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</si>
  <si>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</si>
  <si>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</si>
  <si>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</si>
  <si>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</si>
  <si>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</si>
  <si>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</si>
  <si>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</si>
  <si>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</si>
  <si>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</si>
  <si>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</si>
  <si>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</si>
  <si>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</si>
  <si>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</si>
  <si>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</si>
  <si>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</si>
  <si>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</si>
  <si>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</si>
  <si>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</si>
  <si>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</si>
  <si>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</si>
  <si>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</si>
  <si>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</si>
  <si>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</si>
  <si>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</si>
  <si>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</si>
  <si>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</si>
  <si>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</si>
  <si>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</si>
  <si>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</si>
  <si>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</si>
  <si>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</si>
  <si>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</si>
  <si>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</si>
  <si>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</si>
  <si>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</si>
  <si>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</si>
  <si>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</si>
  <si>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</si>
  <si>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</si>
  <si>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</si>
  <si>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</si>
  <si>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</si>
  <si>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</si>
  <si>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</si>
  <si>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</si>
  <si>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</si>
  <si>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</si>
  <si>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</si>
  <si>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</si>
  <si>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</si>
  <si>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</si>
  <si>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</si>
  <si>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</si>
  <si>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</si>
  <si>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</si>
  <si>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</si>
  <si>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</si>
  <si>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</si>
  <si>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</si>
  <si>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</si>
  <si>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</si>
  <si>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</si>
  <si>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</si>
  <si>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</si>
  <si>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</si>
  <si>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</si>
  <si>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</si>
  <si>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</si>
  <si>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</si>
  <si>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</si>
  <si>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</si>
  <si>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</si>
  <si>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</si>
  <si>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</si>
  <si>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</si>
  <si>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</si>
  <si>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</si>
  <si>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</si>
  <si>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</si>
  <si>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</si>
  <si>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</si>
  <si>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</si>
  <si>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</si>
  <si>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</si>
  <si>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</si>
  <si>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</si>
  <si>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</si>
  <si>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</si>
  <si>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</si>
  <si>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</si>
  <si>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</si>
  <si>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</si>
  <si>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</si>
  <si>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</si>
  <si>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</si>
  <si>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</si>
  <si>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</si>
  <si>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</si>
  <si>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</si>
  <si>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</si>
  <si>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</si>
  <si>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</si>
  <si>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</si>
  <si>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</si>
  <si>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</si>
  <si>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</si>
  <si>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</si>
  <si>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</si>
  <si>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</si>
  <si>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</si>
  <si>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</si>
  <si>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</si>
  <si>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</si>
  <si>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</si>
  <si>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</si>
  <si>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</si>
  <si>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</si>
  <si>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</si>
  <si>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</si>
  <si>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</si>
  <si>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</si>
  <si>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</si>
  <si>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</si>
  <si>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</si>
  <si>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</si>
  <si>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</si>
  <si>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</si>
  <si>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</si>
  <si>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</si>
  <si>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</si>
  <si>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</si>
  <si>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</si>
  <si>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</si>
  <si>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</si>
  <si>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</si>
  <si>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</si>
  <si>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</si>
  <si>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</si>
  <si>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</si>
  <si>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</si>
  <si>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</si>
  <si>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</si>
  <si>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</si>
  <si>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</si>
  <si>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</si>
  <si>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</si>
  <si>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</si>
  <si>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</si>
  <si>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</si>
  <si>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</si>
  <si>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</si>
  <si>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</si>
  <si>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</si>
  <si>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</si>
  <si>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</si>
  <si>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</si>
  <si>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</si>
  <si>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</si>
  <si>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</si>
  <si>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</si>
  <si>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</si>
  <si>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</si>
  <si>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</si>
  <si>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</si>
  <si>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</si>
  <si>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</si>
  <si>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</si>
  <si>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</si>
  <si>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</si>
  <si>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</si>
  <si>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</si>
  <si>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</si>
  <si>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</si>
  <si>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</si>
  <si>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</si>
  <si>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</si>
  <si>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</si>
  <si>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</si>
  <si>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</si>
  <si>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</si>
  <si>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</si>
  <si>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</si>
  <si>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</si>
  <si>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</si>
  <si>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</si>
  <si>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</si>
  <si>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</si>
  <si>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</si>
  <si>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</si>
  <si>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</si>
  <si>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</si>
  <si>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</si>
  <si>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</si>
  <si>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</si>
  <si>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</si>
  <si>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</si>
  <si>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</si>
  <si>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</si>
  <si>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</si>
  <si>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</si>
  <si>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</si>
  <si>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</si>
  <si>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</si>
  <si>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</si>
  <si>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</si>
  <si>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</si>
  <si>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</si>
  <si>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</si>
  <si>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</si>
  <si>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</si>
  <si>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</si>
  <si>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</si>
  <si>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</si>
  <si>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</si>
  <si>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</si>
  <si>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</si>
  <si>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</si>
  <si>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</si>
  <si>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</si>
  <si>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</si>
  <si>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</si>
  <si>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</si>
  <si>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</si>
  <si>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</si>
  <si>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</si>
  <si>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</si>
  <si>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</si>
  <si>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</si>
  <si>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</si>
  <si>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</si>
  <si>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</si>
  <si>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</si>
  <si>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</si>
  <si>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</si>
  <si>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</si>
  <si>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</si>
  <si>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</si>
  <si>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</si>
  <si>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</si>
  <si>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</si>
  <si>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</si>
  <si>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</si>
  <si>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</si>
  <si>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</si>
  <si>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</si>
  <si>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</si>
  <si>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</si>
  <si>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</si>
  <si>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</si>
  <si>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</si>
  <si>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</si>
  <si>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</si>
  <si>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</si>
  <si>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</si>
  <si>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</si>
  <si>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</si>
  <si>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</si>
  <si>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</si>
  <si>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</si>
  <si>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</si>
  <si>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</si>
  <si>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</si>
  <si>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</si>
  <si>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</si>
  <si>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</si>
  <si>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</si>
  <si>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</si>
  <si>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</si>
  <si>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</si>
  <si>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</si>
  <si>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</si>
  <si>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</si>
  <si>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</si>
  <si>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</si>
  <si>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</si>
  <si>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</si>
  <si>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</si>
  <si>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</si>
  <si>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</si>
  <si>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</si>
  <si>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</si>
  <si>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</si>
  <si>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</si>
  <si>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</si>
  <si>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</si>
  <si>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</si>
  <si>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</si>
  <si>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</si>
  <si>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</si>
  <si>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</si>
  <si>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</si>
  <si>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</si>
  <si>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</si>
  <si>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</si>
  <si>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</si>
  <si>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</si>
  <si>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</si>
  <si>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</si>
  <si>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</si>
  <si>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</si>
  <si>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</si>
  <si>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</si>
  <si>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</si>
  <si>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</si>
  <si>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</si>
  <si>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</si>
  <si>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</si>
  <si>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</si>
  <si>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</si>
  <si>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</si>
  <si>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</si>
  <si>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</si>
  <si>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</si>
  <si>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</si>
  <si>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</si>
  <si>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</si>
  <si>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</si>
  <si>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</si>
  <si>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</si>
  <si>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</si>
  <si>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</si>
  <si>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</si>
  <si>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</si>
  <si>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</si>
  <si>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</si>
  <si>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</si>
  <si>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</si>
  <si>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</si>
  <si>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</si>
  <si>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</si>
  <si>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</si>
  <si>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</si>
  <si>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</si>
  <si>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</si>
  <si>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</si>
  <si>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</si>
  <si>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</si>
  <si>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</si>
  <si>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</si>
  <si>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</si>
  <si>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</si>
  <si>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</si>
  <si>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</si>
  <si>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</si>
  <si>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</si>
  <si>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</si>
  <si>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</si>
  <si>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</si>
  <si>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</si>
  <si>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</si>
  <si>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</si>
  <si>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</si>
  <si>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</si>
  <si>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</si>
  <si>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</si>
  <si>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</si>
  <si>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</si>
  <si>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</si>
  <si>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</si>
  <si>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</si>
  <si>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</si>
  <si>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</si>
  <si>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</si>
  <si>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</si>
  <si>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</si>
  <si>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</si>
  <si>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</si>
  <si>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</si>
  <si>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</si>
  <si>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</si>
  <si>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</si>
  <si>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</si>
  <si>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</si>
  <si>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</si>
  <si>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</si>
  <si>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</si>
  <si>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</si>
  <si>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</si>
  <si>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</si>
  <si>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</si>
  <si>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</si>
  <si>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</si>
  <si>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</si>
  <si>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</si>
  <si>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</si>
  <si>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</si>
  <si>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</si>
  <si>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</si>
  <si>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</si>
  <si>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</si>
  <si>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</si>
  <si>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</si>
  <si>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</si>
  <si>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</si>
  <si>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</si>
  <si>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</si>
  <si>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</si>
  <si>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</si>
  <si>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</si>
  <si>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</si>
  <si>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</si>
  <si>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</si>
  <si>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</si>
  <si>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</si>
  <si>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</si>
  <si>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</si>
  <si>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</si>
  <si>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</si>
  <si>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</si>
  <si>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</si>
  <si>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</si>
  <si>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</si>
  <si>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</si>
  <si>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</si>
  <si>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</si>
  <si>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</si>
  <si>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</si>
  <si>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</si>
  <si>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</si>
  <si>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</si>
  <si>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</si>
  <si>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</si>
  <si>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</si>
  <si>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</si>
  <si>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</si>
  <si>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</si>
  <si>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</si>
  <si>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</si>
  <si>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</si>
  <si>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</si>
  <si>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</si>
  <si>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</si>
  <si>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</si>
  <si>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</si>
  <si>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</si>
  <si>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</si>
  <si>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</si>
  <si>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</si>
  <si>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</si>
  <si>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</si>
  <si>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</si>
  <si>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</si>
  <si>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</si>
  <si>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</si>
  <si>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</si>
  <si>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</si>
  <si>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</si>
  <si>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</si>
  <si>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</si>
  <si>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</si>
  <si>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</si>
  <si>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</si>
  <si>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</si>
  <si>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</si>
  <si>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</si>
  <si>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</si>
  <si>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</si>
  <si>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</si>
  <si>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</si>
  <si>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</si>
  <si>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</si>
  <si>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</si>
  <si>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</si>
  <si>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</si>
  <si>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</si>
  <si>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</si>
  <si>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</si>
  <si>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</si>
  <si>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</si>
  <si>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</si>
  <si>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</si>
  <si>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</si>
  <si>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</si>
  <si>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</si>
  <si>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</si>
  <si>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</si>
  <si>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</si>
  <si>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</si>
  <si>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</si>
  <si>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</si>
  <si>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</si>
  <si>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</si>
  <si>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</si>
  <si>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</si>
  <si>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</si>
  <si>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</si>
  <si>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</si>
  <si>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</si>
  <si>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</si>
  <si>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</si>
  <si>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</si>
  <si>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</si>
  <si>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</si>
  <si>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</si>
  <si>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</si>
  <si>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</si>
  <si>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</si>
  <si>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</si>
  <si>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</si>
  <si>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</si>
  <si>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</si>
  <si>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</si>
  <si>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</si>
  <si>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</si>
  <si>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</si>
  <si>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</si>
  <si>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</si>
  <si>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</si>
  <si>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</si>
  <si>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</si>
  <si>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</si>
  <si>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</si>
  <si>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</si>
  <si>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</si>
  <si>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</si>
  <si>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</si>
  <si>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</si>
  <si>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</si>
  <si>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</si>
  <si>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</si>
  <si>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</si>
  <si>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</si>
  <si>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</si>
  <si>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</si>
  <si>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</si>
  <si>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</si>
  <si>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</si>
  <si>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</si>
  <si>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</si>
  <si>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</si>
  <si>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</si>
  <si>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</si>
  <si>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</si>
  <si>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</si>
  <si>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</si>
  <si>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</si>
  <si>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</si>
  <si>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</si>
  <si>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</si>
  <si>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</si>
  <si>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</si>
  <si>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</si>
  <si>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</si>
  <si>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</si>
  <si>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</si>
  <si>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</si>
  <si>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</si>
  <si>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</si>
  <si>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</si>
  <si>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</si>
  <si>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</si>
  <si>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</si>
  <si>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</si>
  <si>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</si>
  <si>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</si>
  <si>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</si>
  <si>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</si>
  <si>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</si>
  <si>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</si>
  <si>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</si>
  <si>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</si>
  <si>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</si>
  <si>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</si>
  <si>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</si>
  <si>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</si>
  <si>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</si>
  <si>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</si>
  <si>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</si>
  <si>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</si>
  <si>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</si>
  <si>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</si>
  <si>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</si>
  <si>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</si>
  <si>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</si>
  <si>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</si>
  <si>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</si>
  <si>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</si>
  <si>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</si>
  <si>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</si>
  <si>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</si>
  <si>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</si>
  <si>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</si>
  <si>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</si>
  <si>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</si>
  <si>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</si>
  <si>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</si>
  <si>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</si>
  <si>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</si>
  <si>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</si>
  <si>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</si>
  <si>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</si>
  <si>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</si>
  <si>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</si>
  <si>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</si>
  <si>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</si>
  <si>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</si>
  <si>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</si>
  <si>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</si>
  <si>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</si>
  <si>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</si>
  <si>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</si>
  <si>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</si>
  <si>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</si>
  <si>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</si>
  <si>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</si>
  <si>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</si>
  <si>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</si>
  <si>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</si>
  <si>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</si>
  <si>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</si>
  <si>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</si>
  <si>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</si>
  <si>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</si>
  <si>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</si>
  <si>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</si>
  <si>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</si>
  <si>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</si>
  <si>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</si>
  <si>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</si>
  <si>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</si>
  <si>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</si>
  <si>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</si>
  <si>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</si>
  <si>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</si>
  <si>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</si>
  <si>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</si>
  <si>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</si>
  <si>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</si>
  <si>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</si>
  <si>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</si>
  <si>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</si>
  <si>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</si>
  <si>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</si>
  <si>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</si>
  <si>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</si>
  <si>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</si>
  <si>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</si>
  <si>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</si>
  <si>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</si>
  <si>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</si>
  <si>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</si>
  <si>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</si>
  <si>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</si>
  <si>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</si>
  <si>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</si>
  <si>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</si>
  <si>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</si>
  <si>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</si>
  <si>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</si>
  <si>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</si>
  <si>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</si>
  <si>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</si>
  <si>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</si>
  <si>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</si>
  <si>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</si>
  <si>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</si>
  <si>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</si>
  <si>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</si>
  <si>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</si>
  <si>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</si>
  <si>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</si>
  <si>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</si>
  <si>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</si>
  <si>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</si>
  <si>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</si>
  <si>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</si>
  <si>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</si>
  <si>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</si>
  <si>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</si>
  <si>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</si>
  <si>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</si>
  <si>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</si>
  <si>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</si>
  <si>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</si>
  <si>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</si>
  <si>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</si>
  <si>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</si>
  <si>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</si>
  <si>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</si>
  <si>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</si>
  <si>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</si>
  <si>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</si>
  <si>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</si>
  <si>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</si>
  <si>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</si>
  <si>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</si>
  <si>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</si>
  <si>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</si>
  <si>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</si>
  <si>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</si>
  <si>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</si>
  <si>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</si>
  <si>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</si>
  <si>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</si>
  <si>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</si>
  <si>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</si>
  <si>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</si>
  <si>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</si>
  <si>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</si>
  <si>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</si>
  <si>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</si>
  <si>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</si>
  <si>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</si>
  <si>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</si>
  <si>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</si>
  <si>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</si>
  <si>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</si>
  <si>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</si>
  <si>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</si>
  <si>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</si>
  <si>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</si>
  <si>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</si>
  <si>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</si>
  <si>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</si>
  <si>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</si>
  <si>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</si>
  <si>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</si>
  <si>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</si>
  <si>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</si>
  <si>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</si>
  <si>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</si>
  <si>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</si>
  <si>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</si>
  <si>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</si>
  <si>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</si>
  <si>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</si>
  <si>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</si>
  <si>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</si>
  <si>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</si>
  <si>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</si>
  <si>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</si>
  <si>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</si>
  <si>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</si>
  <si>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</si>
  <si>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</si>
  <si>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</si>
  <si>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</si>
  <si>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</si>
  <si>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</si>
  <si>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</si>
  <si>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</si>
  <si>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</si>
  <si>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</si>
  <si>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</si>
  <si>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</si>
  <si>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</si>
  <si>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</si>
  <si>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</si>
  <si>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</si>
  <si>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</si>
  <si>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</si>
  <si>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</si>
  <si>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</si>
  <si>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</si>
  <si>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</si>
  <si>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</si>
  <si>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</si>
  <si>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</si>
  <si>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</si>
  <si>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</si>
  <si>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</si>
  <si>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</si>
  <si>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</si>
  <si>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</si>
  <si>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</si>
  <si>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</si>
  <si>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</si>
  <si>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</si>
  <si>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</si>
  <si>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</si>
  <si>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</si>
  <si>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</si>
  <si>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</si>
  <si>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</si>
  <si>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</si>
  <si>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</si>
  <si>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</si>
  <si>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</si>
  <si>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</si>
  <si>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</si>
  <si>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</si>
  <si>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</si>
  <si>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</si>
  <si>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</si>
  <si>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</si>
  <si>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</si>
  <si>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</si>
  <si>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</si>
  <si>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</si>
  <si>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</si>
  <si>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</si>
  <si>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</si>
  <si>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</si>
  <si>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</si>
  <si>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</si>
  <si>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</si>
  <si>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</si>
  <si>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</si>
  <si>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</si>
  <si>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</si>
  <si>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</si>
  <si>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</si>
  <si>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</si>
  <si>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</si>
  <si>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</si>
  <si>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</si>
  <si>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</si>
  <si>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</si>
  <si>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</si>
  <si>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</si>
  <si>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</si>
  <si>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</si>
  <si>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</si>
  <si>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</si>
  <si>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</si>
  <si>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</si>
  <si>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</si>
  <si>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</si>
  <si>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</si>
  <si>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</si>
  <si>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</si>
  <si>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</si>
  <si>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</si>
  <si>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</si>
  <si>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</si>
  <si>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</si>
  <si>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</si>
  <si>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</si>
  <si>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</si>
  <si>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</si>
  <si>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</si>
  <si>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</si>
  <si>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</si>
  <si>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</si>
  <si>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</si>
  <si>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</si>
  <si>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</si>
  <si>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</si>
  <si>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</si>
  <si>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</si>
  <si>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</si>
  <si>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</si>
  <si>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</si>
  <si>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</si>
  <si>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</si>
  <si>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</si>
  <si>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</si>
  <si>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</si>
  <si>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</si>
  <si>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</si>
  <si>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</si>
  <si>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</si>
  <si>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</si>
  <si>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</si>
  <si>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</si>
  <si>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</si>
  <si>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</si>
  <si>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</si>
  <si>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</si>
  <si>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</si>
  <si>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</si>
  <si>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</si>
  <si>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</si>
  <si>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</si>
  <si>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</si>
  <si>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</si>
  <si>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</si>
  <si>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</si>
  <si>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</si>
  <si>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</si>
  <si>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</si>
  <si>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</si>
  <si>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</si>
  <si>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</si>
  <si>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</si>
  <si>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</si>
  <si>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</si>
  <si>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</si>
  <si>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</si>
  <si>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</si>
  <si>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</si>
  <si>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</si>
  <si>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</si>
  <si>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</si>
  <si>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</si>
  <si>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</si>
  <si>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</si>
  <si>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</si>
  <si>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</si>
  <si>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</si>
  <si>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</si>
  <si>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</si>
  <si>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</si>
  <si>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</si>
  <si>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</si>
  <si>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</si>
  <si>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</si>
  <si>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</si>
  <si>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</si>
  <si>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</si>
  <si>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</si>
  <si>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</si>
  <si>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</si>
  <si>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</si>
  <si>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</si>
  <si>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</si>
  <si>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</si>
  <si>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</si>
  <si>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</si>
  <si>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</si>
  <si>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</si>
  <si>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</si>
  <si>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</si>
  <si>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</si>
  <si>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</si>
  <si>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</si>
  <si>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</si>
  <si>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</si>
  <si>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</si>
  <si>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</si>
  <si>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</si>
  <si>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</si>
  <si>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</si>
  <si>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</si>
  <si>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</si>
  <si>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</si>
  <si>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</si>
  <si>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</si>
  <si>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</si>
  <si>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</si>
  <si>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</si>
  <si>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</si>
  <si>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</si>
  <si>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</si>
  <si>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</si>
  <si>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</si>
  <si>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</si>
  <si>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</si>
  <si>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</si>
  <si>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</si>
  <si>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</si>
  <si>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</si>
  <si>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</si>
  <si>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</si>
  <si>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</si>
  <si>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</si>
  <si>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</si>
  <si>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</si>
  <si>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</si>
  <si>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</si>
  <si>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</si>
  <si>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</si>
  <si>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</si>
  <si>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</si>
  <si>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</si>
  <si>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</si>
  <si>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</si>
  <si>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</si>
  <si>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</si>
  <si>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</si>
  <si>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</si>
  <si>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</si>
  <si>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</si>
  <si>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</si>
  <si>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</si>
  <si>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</si>
  <si>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</si>
  <si>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</si>
  <si>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</si>
  <si>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</si>
  <si>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</si>
  <si>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</si>
  <si>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</si>
  <si>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</si>
  <si>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</si>
  <si>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</si>
  <si>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</si>
  <si>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</si>
  <si>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</si>
  <si>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</si>
  <si>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</si>
  <si>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</si>
  <si>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</si>
  <si>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</si>
  <si>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</si>
  <si>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</si>
  <si>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</si>
  <si>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</si>
  <si>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</si>
  <si>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</si>
  <si>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</si>
  <si>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</si>
  <si>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</si>
  <si>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</si>
  <si>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</si>
  <si>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</si>
  <si>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</si>
  <si>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</si>
  <si>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</si>
  <si>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</si>
  <si>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</si>
  <si>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</si>
  <si>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</si>
  <si>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</si>
  <si>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</si>
  <si>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</si>
  <si>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</si>
  <si>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</si>
  <si>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</si>
  <si>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</si>
  <si>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</si>
  <si>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</si>
  <si>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</si>
  <si>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</si>
  <si>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</si>
  <si>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</si>
  <si>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</si>
  <si>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</si>
  <si>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</si>
  <si>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</si>
  <si>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</si>
  <si>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</si>
  <si>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</si>
  <si>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</si>
  <si>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</si>
  <si>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</si>
  <si>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</si>
  <si>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</si>
  <si>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</si>
  <si>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</si>
  <si>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</si>
  <si>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</si>
  <si>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</si>
  <si>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</si>
  <si>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</si>
  <si>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</si>
  <si>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</si>
  <si>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</si>
  <si>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</si>
  <si>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</si>
  <si>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</si>
  <si>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</si>
  <si>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</si>
  <si>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</si>
  <si>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</si>
  <si>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</si>
  <si>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</si>
  <si>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</si>
  <si>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</si>
  <si>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</si>
  <si>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</si>
  <si>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</si>
  <si>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</si>
  <si>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</si>
  <si>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</si>
  <si>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</si>
  <si>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</si>
  <si>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</si>
  <si>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</si>
  <si>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</si>
  <si>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</si>
  <si>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</si>
  <si>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</si>
  <si>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</si>
  <si>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</si>
  <si>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</si>
  <si>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</si>
  <si>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</si>
  <si>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</si>
  <si>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</si>
  <si>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</si>
  <si>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</si>
  <si>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</si>
  <si>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</si>
  <si>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</si>
  <si>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</si>
  <si>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</si>
  <si>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</si>
  <si>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</si>
  <si>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</si>
  <si>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</si>
  <si>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</si>
  <si>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</si>
  <si>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</si>
  <si>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</si>
  <si>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</si>
  <si>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</si>
  <si>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</si>
  <si>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</si>
  <si>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</si>
  <si>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</si>
  <si>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</si>
  <si>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</si>
  <si>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</si>
  <si>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</si>
  <si>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</si>
  <si>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</si>
  <si>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</si>
  <si>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</si>
  <si>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</si>
  <si>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</si>
  <si>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</si>
  <si>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</si>
  <si>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</si>
  <si>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</si>
  <si>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</si>
  <si>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</si>
  <si>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</si>
  <si>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</si>
  <si>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</si>
  <si>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</si>
  <si>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</si>
  <si>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</si>
  <si>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</si>
  <si>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</si>
  <si>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</si>
  <si>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</si>
  <si>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</si>
  <si>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</si>
  <si>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</si>
  <si>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</si>
  <si>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</si>
  <si>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</si>
  <si>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</si>
  <si>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</si>
  <si>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</si>
  <si>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</si>
  <si>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</si>
  <si>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</si>
  <si>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</si>
  <si>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</si>
  <si>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</si>
  <si>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</si>
  <si>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</si>
  <si>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</si>
  <si>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</si>
  <si>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</si>
  <si>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</si>
  <si>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</si>
  <si>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</si>
  <si>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</si>
  <si>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</si>
  <si>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</si>
  <si>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</si>
  <si>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</si>
  <si>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</si>
  <si>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</si>
  <si>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</si>
  <si>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</si>
  <si>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</si>
  <si>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</si>
  <si>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</si>
  <si>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</si>
  <si>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</si>
  <si>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</si>
  <si>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</si>
  <si>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</si>
  <si>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</si>
  <si>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</si>
  <si>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</si>
  <si>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</si>
  <si>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</si>
  <si>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</si>
  <si>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</si>
  <si>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</si>
  <si>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</si>
  <si>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</si>
  <si>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</si>
  <si>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</si>
  <si>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</si>
  <si>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</si>
  <si>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</si>
  <si>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</si>
  <si>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</si>
  <si>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</si>
  <si>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</si>
  <si>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</si>
  <si>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</si>
  <si>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</si>
  <si>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</si>
  <si>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</si>
  <si>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</si>
  <si>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</si>
  <si>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</si>
  <si>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</si>
  <si>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</si>
  <si>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</si>
  <si>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</si>
  <si>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</si>
  <si>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</si>
  <si>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</si>
  <si>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</si>
  <si>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</si>
  <si>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</si>
  <si>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</si>
  <si>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</si>
  <si>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</si>
  <si>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</si>
  <si>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</si>
  <si>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</si>
  <si>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</si>
  <si>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</si>
  <si>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</si>
  <si>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</si>
  <si>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</si>
  <si>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</si>
  <si>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</si>
  <si>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</si>
  <si>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</si>
  <si>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</si>
  <si>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</si>
  <si>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</si>
  <si>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</si>
  <si>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</si>
  <si>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</si>
  <si>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</si>
  <si>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</si>
  <si>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</si>
  <si>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</si>
  <si>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</si>
  <si>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</si>
  <si>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</si>
  <si>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</si>
  <si>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</si>
  <si>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</si>
  <si>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</si>
  <si>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</si>
  <si>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</si>
  <si>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</si>
  <si>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</si>
  <si>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</si>
  <si>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</si>
  <si>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</si>
  <si>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</si>
  <si>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</si>
  <si>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</si>
  <si>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</si>
  <si>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</si>
  <si>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</si>
  <si>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</si>
  <si>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</si>
  <si>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</si>
  <si>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</si>
  <si>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</si>
  <si>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</si>
  <si>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</si>
  <si>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</si>
  <si>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</si>
  <si>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</si>
  <si>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</si>
  <si>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</si>
  <si>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</si>
  <si>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</si>
  <si>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</si>
  <si>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</si>
  <si>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</si>
  <si>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</si>
  <si>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</si>
  <si>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</si>
  <si>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</si>
  <si>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</si>
  <si>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</si>
  <si>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</si>
  <si>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</si>
  <si>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</si>
  <si>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</si>
  <si>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</si>
  <si>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</si>
  <si>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</si>
  <si>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</si>
  <si>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</si>
  <si>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</si>
  <si>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</si>
  <si>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</si>
  <si>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</si>
  <si>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</si>
  <si>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</si>
  <si>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</si>
  <si>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</si>
  <si>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</si>
  <si>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</si>
  <si>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</si>
  <si>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</si>
  <si>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</si>
  <si>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</si>
  <si>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</si>
  <si>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</si>
  <si>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</si>
  <si>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</si>
  <si>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</si>
  <si>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</si>
  <si>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</si>
  <si>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</si>
  <si>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</si>
  <si>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</si>
  <si>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</si>
  <si>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</si>
  <si>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</si>
  <si>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</si>
  <si>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</si>
  <si>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</si>
  <si>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</si>
  <si>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</si>
  <si>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</si>
  <si>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</si>
  <si>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</si>
  <si>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</si>
  <si>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</si>
  <si>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</si>
  <si>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</si>
  <si>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</si>
  <si>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</si>
  <si>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</si>
  <si>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</si>
  <si>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</si>
  <si>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</si>
  <si>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</si>
  <si>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</si>
  <si>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</si>
  <si>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</si>
  <si>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</si>
  <si>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</si>
  <si>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</si>
  <si>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</si>
  <si>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</si>
  <si>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</si>
  <si>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</si>
  <si>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</si>
  <si>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</si>
  <si>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</si>
  <si>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</si>
  <si>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</si>
  <si>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</si>
  <si>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</si>
  <si>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</si>
  <si>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</si>
  <si>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</si>
  <si>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</si>
  <si>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</si>
  <si>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</si>
  <si>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</si>
  <si>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</si>
  <si>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</si>
  <si>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</si>
  <si>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</si>
  <si>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</si>
  <si>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</si>
  <si>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</si>
  <si>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</si>
  <si>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</si>
  <si>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</si>
  <si>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</si>
  <si>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</si>
  <si>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</si>
  <si>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</si>
  <si>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</si>
  <si>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</si>
  <si>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</si>
  <si>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</si>
  <si>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</si>
  <si>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</si>
  <si>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</si>
  <si>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</si>
  <si>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</si>
  <si>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</si>
  <si>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</si>
  <si>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</si>
  <si>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</si>
  <si>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</si>
  <si>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</si>
  <si>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</si>
  <si>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</si>
  <si>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</si>
  <si>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</si>
  <si>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</si>
  <si>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</si>
  <si>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</si>
  <si>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</si>
  <si>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</si>
  <si>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</si>
  <si>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</si>
  <si>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</si>
  <si>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</si>
  <si>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</si>
  <si>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</si>
  <si>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</si>
  <si>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</si>
  <si>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</si>
  <si>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</si>
  <si>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</si>
  <si>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</si>
  <si>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</si>
  <si>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</si>
  <si>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</si>
  <si>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</si>
  <si>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</si>
  <si>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</si>
  <si>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</si>
  <si>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</si>
  <si>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</si>
  <si>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</si>
  <si>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</si>
  <si>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</si>
  <si>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</si>
  <si>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</si>
  <si>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</si>
  <si>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</si>
  <si>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</si>
  <si>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</si>
  <si>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</si>
  <si>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</si>
  <si>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</si>
  <si>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</si>
  <si>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</si>
  <si>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</si>
  <si>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</si>
  <si>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</si>
  <si>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</si>
  <si>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</si>
  <si>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</si>
  <si>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</si>
  <si>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</si>
  <si>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</si>
  <si>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</si>
  <si>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</si>
  <si>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</si>
  <si>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</si>
  <si>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</si>
  <si>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</si>
  <si>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</si>
  <si>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</si>
  <si>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</si>
  <si>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</si>
  <si>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</si>
  <si>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</si>
  <si>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</si>
  <si>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</si>
  <si>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</si>
  <si>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</si>
  <si>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</si>
  <si>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</si>
  <si>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</si>
  <si>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</si>
  <si>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</si>
  <si>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</si>
  <si>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</si>
  <si>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</si>
  <si>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</si>
  <si>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</si>
  <si>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</si>
  <si>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</si>
  <si>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</si>
  <si>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</si>
  <si>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</si>
  <si>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</si>
  <si>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</si>
  <si>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</si>
  <si>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</si>
  <si>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</si>
  <si>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</si>
  <si>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</si>
  <si>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</si>
  <si>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</si>
  <si>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</si>
  <si>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</si>
  <si>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</si>
  <si>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</si>
  <si>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</si>
  <si>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</si>
  <si>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</si>
  <si>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</si>
  <si>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</si>
  <si>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</si>
  <si>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</si>
  <si>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</si>
  <si>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</si>
  <si>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</si>
  <si>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</si>
  <si>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</si>
  <si>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</si>
  <si>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</si>
  <si>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</si>
  <si>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</si>
  <si>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</si>
  <si>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</si>
  <si>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</si>
  <si>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</si>
  <si>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</si>
  <si>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</si>
  <si>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</si>
  <si>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</si>
  <si>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</si>
  <si>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</si>
  <si>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</si>
  <si>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</si>
  <si>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</si>
  <si>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</si>
  <si>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</si>
  <si>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</si>
  <si>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</si>
  <si>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</si>
  <si>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</si>
  <si>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</si>
  <si>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</si>
  <si>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</si>
  <si>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</si>
  <si>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</si>
  <si>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</si>
  <si>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</si>
  <si>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</si>
  <si>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</si>
  <si>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</si>
  <si>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</si>
  <si>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</si>
  <si>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</si>
  <si>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</si>
  <si>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</si>
  <si>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</si>
  <si>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</si>
  <si>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</si>
  <si>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</si>
  <si>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</si>
  <si>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</si>
  <si>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</si>
  <si>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</si>
  <si>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</si>
  <si>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</si>
  <si>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</si>
  <si>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</si>
  <si>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</si>
  <si>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</si>
  <si>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</si>
  <si>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</si>
  <si>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</si>
  <si>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</si>
  <si>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</si>
  <si>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</si>
  <si>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</si>
  <si>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</si>
  <si>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</si>
  <si>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</si>
  <si>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</si>
  <si>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</si>
  <si>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</si>
  <si>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</si>
  <si>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</si>
  <si>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</si>
  <si>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</si>
  <si>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</si>
  <si>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</si>
  <si>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</si>
  <si>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</si>
  <si>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</si>
  <si>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</si>
  <si>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</si>
  <si>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</si>
  <si>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</si>
  <si>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</si>
  <si>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</si>
  <si>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</si>
  <si>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</si>
  <si>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</si>
  <si>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</si>
  <si>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</si>
  <si>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</si>
  <si>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</si>
  <si>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</si>
  <si>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</si>
  <si>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</si>
  <si>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</si>
  <si>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</si>
  <si>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</si>
  <si>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</si>
  <si>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</si>
  <si>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</si>
  <si>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</si>
  <si>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</si>
  <si>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</si>
  <si>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</si>
  <si>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</si>
  <si>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</si>
  <si>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</si>
  <si>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</si>
  <si>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</si>
  <si>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</si>
  <si>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</si>
  <si>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</si>
  <si>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</si>
  <si>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</si>
  <si>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</si>
  <si>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</si>
  <si>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</si>
  <si>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</si>
  <si>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</si>
  <si>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</si>
  <si>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</si>
  <si>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</si>
  <si>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</si>
  <si>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</si>
  <si>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</si>
  <si>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</si>
  <si>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</si>
  <si>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</si>
  <si>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</si>
  <si>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</si>
  <si>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</si>
  <si>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</si>
  <si>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</si>
  <si>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</si>
  <si>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</si>
  <si>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</si>
  <si>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</si>
  <si>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</si>
  <si>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</si>
  <si>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</si>
  <si>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</si>
  <si>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</si>
  <si>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</si>
  <si>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</si>
  <si>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</si>
  <si>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</si>
  <si>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</si>
  <si>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</si>
  <si>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</si>
  <si>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</si>
  <si>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</si>
  <si>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</si>
  <si>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</si>
  <si>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</si>
  <si>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</si>
  <si>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</si>
  <si>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</si>
  <si>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</si>
  <si>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</si>
  <si>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</si>
  <si>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</si>
  <si>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</si>
  <si>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</si>
  <si>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</si>
  <si>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</si>
  <si>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</si>
  <si>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</si>
  <si>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</si>
  <si>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</si>
  <si>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</si>
  <si>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</si>
  <si>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</si>
  <si>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</si>
  <si>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</si>
  <si>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</si>
  <si>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</si>
  <si>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</si>
  <si>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</si>
  <si>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</si>
  <si>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</si>
  <si>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</si>
  <si>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</si>
  <si>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</si>
  <si>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</si>
  <si>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</si>
  <si>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</si>
  <si>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</si>
  <si>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</si>
  <si>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</si>
  <si>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</si>
  <si>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</si>
  <si>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</si>
  <si>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</si>
  <si>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</si>
  <si>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</si>
  <si>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</si>
  <si>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</si>
  <si>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</si>
  <si>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</si>
  <si>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</si>
  <si>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</si>
  <si>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</si>
  <si>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</si>
  <si>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</si>
  <si>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</si>
  <si>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</si>
  <si>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</si>
  <si>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</si>
  <si>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</si>
  <si>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</si>
  <si>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</si>
  <si>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</si>
  <si>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</si>
  <si>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</si>
  <si>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</si>
  <si>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</si>
  <si>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</si>
  <si>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</si>
  <si>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</si>
  <si>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</si>
  <si>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</si>
  <si>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</si>
  <si>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</si>
  <si>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</si>
  <si>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</si>
  <si>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</si>
  <si>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</si>
  <si>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</si>
  <si>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</si>
  <si>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</si>
  <si>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</si>
  <si>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</si>
  <si>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</si>
  <si>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</si>
  <si>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</si>
  <si>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</si>
  <si>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</si>
  <si>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</si>
  <si>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</si>
  <si>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</si>
  <si>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</si>
  <si>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</si>
  <si>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</si>
  <si>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</si>
  <si>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</si>
  <si>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</si>
  <si>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</si>
  <si>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</si>
  <si>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</si>
  <si>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</si>
  <si>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</si>
  <si>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</si>
  <si>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</si>
  <si>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</si>
  <si>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</si>
  <si>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</si>
  <si>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</si>
  <si>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</si>
  <si>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</si>
  <si>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</si>
  <si>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</si>
  <si>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</si>
  <si>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</si>
  <si>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</si>
  <si>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</si>
  <si>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</si>
  <si>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</si>
  <si>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</si>
  <si>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</si>
  <si>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</si>
  <si>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</si>
  <si>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</si>
  <si>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</si>
  <si>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</si>
  <si>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</si>
  <si>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</si>
  <si>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</si>
  <si>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</si>
  <si>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</si>
  <si>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</si>
  <si>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</si>
  <si>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</si>
  <si>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</si>
  <si>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</si>
  <si>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</si>
  <si>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</si>
  <si>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</si>
  <si>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</si>
  <si>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</si>
  <si>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</si>
  <si>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</si>
  <si>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</si>
  <si>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</si>
  <si>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</si>
  <si>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</si>
  <si>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</si>
  <si>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</si>
  <si>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</si>
  <si>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</si>
  <si>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</si>
  <si>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</si>
  <si>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</si>
  <si>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</si>
  <si>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</si>
  <si>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</si>
  <si>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</si>
  <si>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</si>
  <si>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</si>
  <si>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</si>
  <si>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</si>
  <si>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</si>
  <si>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</si>
  <si>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</si>
  <si>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</si>
  <si>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</si>
  <si>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</si>
  <si>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</si>
  <si>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</si>
  <si>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</si>
  <si>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</si>
  <si>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</si>
  <si>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</si>
  <si>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</si>
  <si>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</si>
  <si>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</si>
  <si>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</si>
  <si>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</si>
  <si>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</si>
  <si>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</si>
  <si>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</si>
  <si>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</si>
  <si>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</si>
  <si>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</si>
  <si>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</si>
  <si>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</si>
  <si>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</si>
  <si>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</si>
  <si>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</si>
  <si>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</si>
  <si>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</si>
  <si>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</si>
  <si>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</si>
  <si>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</si>
  <si>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</si>
  <si>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</si>
  <si>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</si>
  <si>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</si>
  <si>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</si>
  <si>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</si>
  <si>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</si>
  <si>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</si>
  <si>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</si>
  <si>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</si>
  <si>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</si>
  <si>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</si>
  <si>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</si>
  <si>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</si>
  <si>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</si>
  <si>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</si>
  <si>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</si>
  <si>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</si>
  <si>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</si>
  <si>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</si>
  <si>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</si>
  <si>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</si>
  <si>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</si>
  <si>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</si>
  <si>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</si>
  <si>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</si>
  <si>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</si>
  <si>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</si>
  <si>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</si>
  <si>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</si>
  <si>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</si>
  <si>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</si>
  <si>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</si>
  <si>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</si>
  <si>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</si>
  <si>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</si>
  <si>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</si>
  <si>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</si>
  <si>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</si>
  <si>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</si>
  <si>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</si>
  <si>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</si>
  <si>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</si>
  <si>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</si>
  <si>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</si>
  <si>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</si>
  <si>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</si>
  <si>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</si>
  <si>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</si>
  <si>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</si>
  <si>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</si>
  <si>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</si>
  <si>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</si>
  <si>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</si>
  <si>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</si>
  <si>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</si>
  <si>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</si>
  <si>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</si>
  <si>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</si>
  <si>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</si>
  <si>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</si>
  <si>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</si>
  <si>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</si>
  <si>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</si>
  <si>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</si>
  <si>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</si>
  <si>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</si>
  <si>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</si>
  <si>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</si>
  <si>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</si>
  <si>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</si>
  <si>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</si>
  <si>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</si>
  <si>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</si>
  <si>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</si>
  <si>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</si>
  <si>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</si>
  <si>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</si>
  <si>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</si>
  <si>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</si>
  <si>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</si>
  <si>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</si>
  <si>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</si>
  <si>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</si>
  <si>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</si>
  <si>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</si>
  <si>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</si>
  <si>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</si>
  <si>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</si>
  <si>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</si>
  <si>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</si>
  <si>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</si>
  <si>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</si>
  <si>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</si>
  <si>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</si>
  <si>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</si>
  <si>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</si>
  <si>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</si>
  <si>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</si>
  <si>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</si>
  <si>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</si>
  <si>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</si>
  <si>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</si>
  <si>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</si>
  <si>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</si>
  <si>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</si>
  <si>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</si>
  <si>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</si>
  <si>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</si>
  <si>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</si>
  <si>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</si>
  <si>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</si>
  <si>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</si>
  <si>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</si>
  <si>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</si>
  <si>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</si>
  <si>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</si>
  <si>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</si>
  <si>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</si>
  <si>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</si>
  <si>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</si>
  <si>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</si>
  <si>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</si>
  <si>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</si>
  <si>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</si>
  <si>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</si>
  <si>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</si>
  <si>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</si>
  <si>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</si>
  <si>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</si>
  <si>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</si>
  <si>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</si>
  <si>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</si>
  <si>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</si>
  <si>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</si>
  <si>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</si>
  <si>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</si>
  <si>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</si>
  <si>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</si>
  <si>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</si>
  <si>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</si>
  <si>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</si>
  <si>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</si>
  <si>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</si>
  <si>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</si>
  <si>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</si>
  <si>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</si>
  <si>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</si>
  <si>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</si>
  <si>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</si>
  <si>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</si>
  <si>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</si>
  <si>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</si>
  <si>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</si>
  <si>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</si>
  <si>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</si>
  <si>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</si>
  <si>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</si>
  <si>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</si>
  <si>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</si>
  <si>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</si>
  <si>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</si>
  <si>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</si>
  <si>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</si>
  <si>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</si>
  <si>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</si>
  <si>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</si>
  <si>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</si>
  <si>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</si>
  <si>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</si>
  <si>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</si>
  <si>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</si>
  <si>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</si>
  <si>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</si>
  <si>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</si>
  <si>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</si>
  <si>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</si>
  <si>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</si>
  <si>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</si>
  <si>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</si>
  <si>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</si>
  <si>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</si>
  <si>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</si>
  <si>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</si>
  <si>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</si>
  <si>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</si>
  <si>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</si>
  <si>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</si>
  <si>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</si>
  <si>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</si>
  <si>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</si>
  <si>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</si>
  <si>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</si>
  <si>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</si>
  <si>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</si>
  <si>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</si>
  <si>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</si>
  <si>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</si>
  <si>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</si>
  <si>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</si>
  <si>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</si>
  <si>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</si>
  <si>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</si>
  <si>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</si>
  <si>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</si>
  <si>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</si>
  <si>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</si>
  <si>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</si>
  <si>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</si>
  <si>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</si>
  <si>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</si>
  <si>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</si>
  <si>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</si>
  <si>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</si>
  <si>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</si>
  <si>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</si>
  <si>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</si>
  <si>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</si>
  <si>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</si>
  <si>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</si>
  <si>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</si>
  <si>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</si>
  <si>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</si>
  <si>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</si>
  <si>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</si>
  <si>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</si>
  <si>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</si>
  <si>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</si>
  <si>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</si>
  <si>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</si>
  <si>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</si>
  <si>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</si>
  <si>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</si>
  <si>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</si>
  <si>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</si>
  <si>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</si>
  <si>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</si>
  <si>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</si>
  <si>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</si>
  <si>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</si>
  <si>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</si>
  <si>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</si>
  <si>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</si>
  <si>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</si>
  <si>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</si>
  <si>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</si>
  <si>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</si>
  <si>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</si>
  <si>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</si>
  <si>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</si>
  <si>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</si>
  <si>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</si>
  <si>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</si>
  <si>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</si>
  <si>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</si>
  <si>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</si>
  <si>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</si>
  <si>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</si>
  <si>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</si>
  <si>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</si>
  <si>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</si>
  <si>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</si>
  <si>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</si>
  <si>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</si>
  <si>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</si>
  <si>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</si>
  <si>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</si>
  <si>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</si>
  <si>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</si>
  <si>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</si>
  <si>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</si>
  <si>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</si>
  <si>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</si>
  <si>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</si>
  <si>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</si>
  <si>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</si>
  <si>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</si>
  <si>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</si>
  <si>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</si>
  <si>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</si>
  <si>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</si>
  <si>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</si>
  <si>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</si>
  <si>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</si>
  <si>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</si>
  <si>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</si>
  <si>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</si>
  <si>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</si>
  <si>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</si>
  <si>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</si>
  <si>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</si>
  <si>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</si>
  <si>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</si>
  <si>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</si>
  <si>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</si>
  <si>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</si>
  <si>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</si>
  <si>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</si>
  <si>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</si>
  <si>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</si>
  <si>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</si>
  <si>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</si>
  <si>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</si>
  <si>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</si>
  <si>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</si>
  <si>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</si>
  <si>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</si>
  <si>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</si>
  <si>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</si>
  <si>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</si>
  <si>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</si>
  <si>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</si>
  <si>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</si>
  <si>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</si>
  <si>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</si>
  <si>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</si>
  <si>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</si>
  <si>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</si>
  <si>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</si>
  <si>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</si>
  <si>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</si>
  <si>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</si>
  <si>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</si>
  <si>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</si>
  <si>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</si>
  <si>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</si>
  <si>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</si>
  <si>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</si>
  <si>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</si>
  <si>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</si>
  <si>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</si>
  <si>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</si>
  <si>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</si>
  <si>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</si>
  <si>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</si>
  <si>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</si>
  <si>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</si>
  <si>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</si>
  <si>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</si>
  <si>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</si>
  <si>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</si>
  <si>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</si>
  <si>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</si>
  <si>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</si>
  <si>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</si>
  <si>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</si>
  <si>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</si>
  <si>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</si>
  <si>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</si>
  <si>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</si>
  <si>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</si>
  <si>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</si>
  <si>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</si>
  <si>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</si>
  <si>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</si>
  <si>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</si>
  <si>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</si>
  <si>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</si>
  <si>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</si>
  <si>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</si>
  <si>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</si>
  <si>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</si>
  <si>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</si>
  <si>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</si>
  <si>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</si>
  <si>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</si>
  <si>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</si>
  <si>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</si>
  <si>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</si>
  <si>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</si>
  <si>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</si>
  <si>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</si>
  <si>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</si>
  <si>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</si>
  <si>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</si>
  <si>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</si>
  <si>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</si>
  <si>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</si>
  <si>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</si>
  <si>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</si>
  <si>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</si>
  <si>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</si>
  <si>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</si>
  <si>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</si>
  <si>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</si>
  <si>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</si>
  <si>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</si>
  <si>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</si>
  <si>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</si>
  <si>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</si>
  <si>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</si>
  <si>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</si>
  <si>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</si>
  <si>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</si>
  <si>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</si>
  <si>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</si>
  <si>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</si>
  <si>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</si>
  <si>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</si>
  <si>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</si>
  <si>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</si>
  <si>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</si>
  <si>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</si>
  <si>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</si>
  <si>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</si>
  <si>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</si>
  <si>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</si>
  <si>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</si>
  <si>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</si>
  <si>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</si>
  <si>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</si>
  <si>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</si>
  <si>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</si>
  <si>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</si>
  <si>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</si>
  <si>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</si>
  <si>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</si>
  <si>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</si>
  <si>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</si>
  <si>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</si>
  <si>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</si>
  <si>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</si>
  <si>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</si>
  <si>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</si>
  <si>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</si>
  <si>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</si>
  <si>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</si>
  <si>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</si>
  <si>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</si>
  <si>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</si>
  <si>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</si>
  <si>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</si>
  <si>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</si>
  <si>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</si>
  <si>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</si>
  <si>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</si>
  <si>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</si>
  <si>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</si>
  <si>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</si>
  <si>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</si>
  <si>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</si>
  <si>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</si>
  <si>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</si>
  <si>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</si>
  <si>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</si>
  <si>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</si>
  <si>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</si>
  <si>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</si>
  <si>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</si>
  <si>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</si>
  <si>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</si>
  <si>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</si>
  <si>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</si>
  <si>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</si>
  <si>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</si>
  <si>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</si>
  <si>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</si>
  <si>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</si>
  <si>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</si>
  <si>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</si>
  <si>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</si>
  <si>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</si>
  <si>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</si>
  <si>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</si>
  <si>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</si>
  <si>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</si>
  <si>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</si>
  <si>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</si>
  <si>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</si>
  <si>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</si>
  <si>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</si>
  <si>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</si>
  <si>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</si>
  <si>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</si>
  <si>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</si>
  <si>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</si>
  <si>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</si>
  <si>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</si>
  <si>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</si>
  <si>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</si>
  <si>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</si>
  <si>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</si>
  <si>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</si>
  <si>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</si>
  <si>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</si>
  <si>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</si>
  <si>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</si>
  <si>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</si>
  <si>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</si>
  <si>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</si>
  <si>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</si>
  <si>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</si>
  <si>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</si>
  <si>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</si>
  <si>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</si>
  <si>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</si>
  <si>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</si>
  <si>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</si>
  <si>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</si>
  <si>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</si>
  <si>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</si>
  <si>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</si>
  <si>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</si>
  <si>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</si>
  <si>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</si>
  <si>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</si>
  <si>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</si>
  <si>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</si>
  <si>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</si>
  <si>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</si>
  <si>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</si>
  <si>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</si>
  <si>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</si>
  <si>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</si>
  <si>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</si>
  <si>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</si>
  <si>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</si>
  <si>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</si>
  <si>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</si>
  <si>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</si>
  <si>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</si>
  <si>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</si>
  <si>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</si>
  <si>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</si>
  <si>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</si>
  <si>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</si>
  <si>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</si>
  <si>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</si>
  <si>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</si>
  <si>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</si>
  <si>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</si>
  <si>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</si>
  <si>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</si>
  <si>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</si>
  <si>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</si>
  <si>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</si>
  <si>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</si>
  <si>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</si>
  <si>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</si>
  <si>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</si>
  <si>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</si>
  <si>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</si>
  <si>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</si>
  <si>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</si>
  <si>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</si>
  <si>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</si>
  <si>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</si>
  <si>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</si>
  <si>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</si>
  <si>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</si>
  <si>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</si>
  <si>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</si>
  <si>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</si>
  <si>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</si>
  <si>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</si>
  <si>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</si>
  <si>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</si>
  <si>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</si>
  <si>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</si>
  <si>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</si>
  <si>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</si>
  <si>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</si>
  <si>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</si>
  <si>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</si>
  <si>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</si>
  <si>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</si>
  <si>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</si>
  <si>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</si>
  <si>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</si>
  <si>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</si>
  <si>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</si>
  <si>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</si>
  <si>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</si>
  <si>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</si>
  <si>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</si>
  <si>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</si>
  <si>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</si>
  <si>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</si>
  <si>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</si>
  <si>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</si>
  <si>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</si>
  <si>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</si>
  <si>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</si>
  <si>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</si>
  <si>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</si>
  <si>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</si>
  <si>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</si>
  <si>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</si>
  <si>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</si>
  <si>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</si>
  <si>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</si>
  <si>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</si>
  <si>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</si>
  <si>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</si>
  <si>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</si>
  <si>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</si>
  <si>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</si>
  <si>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</si>
  <si>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</si>
  <si>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</si>
  <si>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</si>
  <si>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</si>
  <si>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</si>
  <si>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</si>
  <si>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</si>
  <si>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</si>
  <si>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</si>
  <si>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</si>
  <si>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</si>
  <si>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</si>
  <si>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</si>
  <si>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</si>
  <si>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</si>
  <si>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</si>
  <si>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</si>
  <si>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</si>
  <si>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</si>
  <si>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</si>
  <si>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</si>
  <si>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</si>
  <si>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</si>
  <si>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</si>
  <si>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</si>
  <si>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</si>
  <si>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</si>
  <si>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</si>
  <si>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</si>
  <si>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</si>
  <si>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</si>
  <si>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</si>
  <si>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</si>
  <si>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</si>
  <si>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</si>
  <si>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</si>
  <si>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</si>
  <si>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</si>
  <si>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</si>
  <si>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</si>
  <si>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</si>
  <si>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</si>
  <si>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</si>
  <si>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</si>
  <si>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</si>
  <si>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</si>
  <si>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</si>
  <si>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</si>
  <si>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</si>
  <si>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</si>
  <si>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</si>
  <si>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</si>
  <si>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</si>
  <si>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</si>
  <si>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</si>
  <si>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</si>
  <si>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</si>
  <si>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</si>
  <si>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</si>
  <si>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</si>
  <si>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</si>
  <si>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</si>
  <si>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</si>
  <si>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</si>
  <si>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</si>
  <si>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</si>
  <si>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</si>
  <si>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</si>
  <si>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</si>
  <si>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</si>
  <si>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</si>
  <si>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</si>
  <si>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</si>
  <si>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</si>
  <si>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</si>
  <si>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</si>
  <si>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</si>
  <si>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</si>
  <si>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</si>
  <si>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</si>
  <si>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</si>
  <si>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</si>
  <si>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</si>
  <si>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</si>
  <si>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</si>
  <si>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</si>
  <si>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</si>
  <si>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</si>
  <si>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</si>
  <si>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</si>
  <si>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</si>
  <si>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</si>
  <si>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</si>
  <si>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</si>
  <si>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</si>
  <si>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</si>
  <si>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</si>
  <si>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</si>
  <si>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</si>
  <si>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</si>
  <si>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</si>
  <si>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</si>
  <si>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</si>
  <si>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</si>
  <si>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</si>
  <si>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</si>
  <si>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</si>
  <si>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</si>
  <si>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</si>
  <si>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</si>
  <si>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</si>
  <si>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</si>
  <si>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</si>
  <si>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</si>
  <si>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</si>
  <si>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</si>
  <si>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</si>
  <si>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</si>
  <si>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</si>
  <si>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</si>
  <si>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</si>
  <si>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</si>
  <si>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</si>
  <si>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</si>
  <si>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</si>
  <si>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</si>
  <si>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</si>
  <si>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</si>
  <si>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</si>
  <si>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</si>
  <si>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</si>
  <si>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</si>
  <si>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</si>
  <si>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</si>
  <si>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</si>
  <si>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</si>
  <si>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</si>
  <si>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</si>
  <si>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</si>
  <si>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</si>
  <si>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</si>
  <si>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</si>
  <si>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</si>
  <si>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</si>
  <si>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</si>
  <si>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</si>
  <si>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</si>
  <si>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</si>
  <si>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</si>
  <si>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</si>
  <si>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</si>
  <si>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</si>
  <si>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</si>
  <si>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</si>
  <si>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</si>
  <si>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</si>
  <si>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</si>
  <si>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</si>
  <si>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</si>
  <si>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</si>
  <si>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</si>
  <si>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</si>
  <si>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</si>
  <si>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</si>
  <si>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</si>
  <si>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</si>
  <si>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</si>
  <si>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</si>
  <si>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</si>
  <si>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</si>
  <si>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</si>
  <si>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</si>
  <si>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</si>
  <si>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</si>
  <si>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</si>
  <si>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</si>
  <si>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</si>
  <si>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</si>
  <si>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</si>
  <si>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</si>
  <si>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</si>
  <si>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</si>
  <si>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</si>
  <si>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</si>
  <si>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</si>
  <si>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</si>
  <si>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</si>
  <si>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</si>
  <si>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</si>
  <si>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</si>
  <si>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</si>
  <si>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</si>
  <si>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</si>
  <si>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</si>
  <si>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</si>
  <si>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</si>
  <si>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</si>
  <si>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</si>
  <si>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</si>
  <si>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</si>
  <si>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</si>
  <si>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</si>
  <si>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</si>
  <si>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</si>
  <si>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</si>
  <si>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</si>
  <si>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</si>
  <si>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</si>
  <si>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</si>
  <si>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</si>
  <si>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</si>
  <si>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</si>
  <si>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</si>
  <si>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</si>
  <si>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</si>
  <si>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</si>
  <si>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</si>
  <si>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</si>
  <si>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</si>
  <si>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</si>
  <si>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</si>
  <si>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</si>
  <si>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</si>
  <si>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</si>
  <si>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</si>
  <si>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</si>
  <si>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</si>
  <si>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</si>
  <si>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</si>
  <si>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</si>
  <si>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</si>
  <si>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</si>
  <si>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</si>
  <si>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</si>
  <si>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</si>
  <si>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</si>
  <si>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</si>
  <si>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</si>
  <si>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</si>
  <si>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</si>
  <si>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</si>
  <si>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</si>
  <si>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</si>
  <si>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</si>
  <si>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</si>
  <si>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</si>
  <si>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</si>
  <si>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</si>
  <si>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</si>
  <si>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</si>
  <si>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</si>
  <si>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</si>
  <si>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</si>
  <si>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</si>
  <si>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</si>
  <si>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</si>
  <si>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</si>
  <si>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</si>
  <si>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</si>
  <si>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</si>
  <si>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</si>
  <si>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</si>
  <si>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</si>
  <si>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</si>
  <si>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</si>
  <si>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</si>
  <si>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</si>
  <si>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</si>
  <si>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</si>
  <si>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</si>
  <si>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</si>
  <si>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</si>
  <si>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</si>
  <si>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</si>
  <si>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</si>
  <si>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</si>
  <si>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</si>
  <si>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</si>
  <si>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</si>
  <si>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</si>
  <si>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</si>
  <si>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</si>
  <si>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</si>
  <si>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</si>
  <si>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</si>
  <si>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</si>
  <si>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</si>
  <si>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</si>
  <si>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</si>
  <si>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</si>
  <si>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</si>
  <si>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</si>
  <si>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</si>
  <si>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</si>
  <si>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</si>
  <si>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</si>
  <si>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</si>
  <si>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</si>
  <si>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</si>
  <si>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</si>
  <si>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</si>
  <si>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</si>
  <si>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</si>
  <si>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</si>
  <si>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</si>
  <si>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</si>
  <si>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</si>
  <si>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</si>
  <si>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</si>
  <si>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</si>
  <si>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</si>
  <si>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</si>
  <si>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</si>
  <si>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</si>
  <si>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</si>
  <si>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</si>
  <si>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</si>
  <si>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</si>
  <si>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</si>
  <si>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</si>
  <si>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</si>
  <si>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</si>
  <si>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</si>
  <si>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</si>
  <si>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</si>
  <si>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</si>
  <si>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</si>
  <si>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</si>
  <si>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</si>
  <si>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</si>
  <si>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</si>
  <si>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</si>
  <si>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</si>
  <si>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</si>
  <si>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</si>
  <si>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</si>
  <si>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</si>
  <si>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</si>
  <si>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</si>
  <si>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</si>
  <si>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</si>
  <si>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</si>
  <si>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</si>
  <si>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</si>
  <si>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</si>
  <si>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</si>
  <si>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</si>
  <si>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</si>
  <si>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</si>
  <si>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</si>
  <si>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</si>
  <si>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</si>
  <si>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</si>
  <si>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</si>
  <si>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</si>
  <si>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</si>
  <si>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</si>
  <si>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</si>
  <si>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</si>
  <si>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</si>
  <si>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</si>
  <si>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</si>
  <si>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</si>
  <si>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</si>
  <si>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</si>
  <si>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</si>
  <si>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</si>
  <si>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</si>
  <si>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</si>
  <si>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</si>
  <si>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</si>
  <si>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</si>
  <si>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</si>
  <si>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</si>
  <si>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</si>
  <si>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</si>
  <si>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</si>
  <si>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</si>
  <si>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</si>
  <si>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</si>
  <si>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</si>
  <si>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</si>
  <si>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</si>
  <si>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</si>
  <si>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</si>
  <si>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</si>
  <si>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</si>
  <si>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</si>
  <si>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</si>
  <si>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</si>
  <si>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</si>
  <si>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</si>
  <si>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</si>
  <si>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</si>
  <si>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</si>
  <si>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</si>
  <si>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</si>
  <si>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</si>
  <si>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</si>
  <si>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</si>
  <si>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</si>
  <si>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</si>
  <si>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</si>
  <si>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</si>
  <si>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</si>
  <si>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</si>
  <si>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</si>
  <si>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</si>
  <si>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</si>
  <si>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</si>
  <si>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</si>
  <si>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</si>
  <si>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</si>
  <si>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</si>
  <si>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</si>
  <si>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</si>
  <si>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</si>
  <si>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</si>
  <si>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</si>
  <si>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</si>
  <si>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</si>
  <si>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</si>
  <si>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</si>
  <si>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</si>
  <si>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</si>
  <si>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</si>
  <si>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</si>
  <si>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</si>
  <si>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</si>
  <si>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</si>
  <si>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</si>
  <si>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</si>
  <si>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</si>
  <si>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</si>
  <si>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</si>
  <si>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</si>
  <si>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</si>
  <si>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</si>
  <si>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</si>
  <si>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</si>
  <si>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</si>
  <si>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</si>
  <si>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</si>
  <si>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</si>
  <si>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</si>
  <si>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</si>
  <si>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</si>
  <si>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</si>
  <si>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</si>
  <si>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</si>
  <si>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</si>
  <si>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</si>
  <si>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</si>
  <si>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</si>
  <si>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</si>
  <si>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</si>
  <si>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</si>
  <si>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</si>
  <si>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</si>
  <si>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</si>
  <si>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</si>
  <si>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</si>
  <si>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</si>
  <si>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</si>
  <si>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</si>
  <si>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</si>
  <si>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</si>
  <si>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</si>
  <si>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</si>
  <si>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</si>
  <si>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</si>
  <si>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</si>
  <si>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</si>
  <si>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</si>
  <si>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</si>
  <si>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</si>
  <si>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</si>
  <si>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</si>
  <si>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</si>
  <si>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</si>
  <si>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</si>
  <si>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</si>
  <si>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</si>
  <si>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</si>
  <si>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</si>
  <si>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</si>
  <si>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</si>
  <si>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</si>
  <si>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</si>
  <si>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</si>
  <si>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</si>
  <si>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</si>
  <si>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</si>
  <si>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</si>
  <si>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</si>
  <si>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</si>
  <si>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</si>
  <si>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</si>
  <si>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</si>
  <si>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</si>
  <si>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</si>
  <si>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</si>
  <si>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</si>
  <si>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</si>
  <si>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</si>
  <si>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</si>
  <si>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</si>
  <si>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</si>
  <si>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</si>
  <si>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</si>
  <si>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</si>
  <si>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</si>
  <si>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</si>
  <si>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</si>
  <si>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</si>
  <si>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</si>
  <si>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</si>
  <si>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</si>
  <si>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</si>
  <si>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</si>
  <si>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</si>
  <si>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</si>
  <si>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</si>
  <si>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</si>
  <si>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</si>
  <si>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</si>
  <si>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</si>
  <si>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</si>
  <si>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</si>
  <si>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</si>
  <si>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</si>
  <si>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</si>
  <si>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</si>
  <si>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</si>
  <si>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</si>
  <si>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</si>
  <si>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</si>
  <si>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</si>
  <si>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</si>
  <si>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</si>
  <si>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</si>
  <si>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</si>
  <si>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</si>
  <si>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</si>
  <si>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</si>
  <si>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</si>
  <si>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</si>
  <si>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</si>
  <si>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</si>
  <si>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</si>
  <si>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</si>
  <si>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</si>
  <si>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</si>
  <si>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</si>
  <si>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</si>
  <si>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</si>
  <si>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</si>
  <si>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</si>
  <si>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</si>
  <si>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</si>
  <si>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</si>
  <si>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</si>
  <si>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</si>
  <si>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</si>
  <si>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</si>
  <si>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</si>
  <si>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</si>
  <si>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</si>
  <si>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</si>
  <si>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</si>
  <si>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</si>
  <si>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</si>
  <si>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</si>
  <si>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</si>
  <si>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</si>
  <si>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</si>
  <si>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</si>
  <si>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</si>
  <si>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</si>
  <si>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</si>
  <si>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</si>
  <si>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</si>
  <si>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</si>
  <si>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</si>
  <si>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</si>
  <si>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</si>
  <si>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</si>
  <si>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</si>
  <si>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</si>
  <si>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</si>
  <si>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</si>
  <si>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</si>
  <si>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</si>
  <si>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</si>
  <si>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</si>
  <si>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</si>
  <si>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</si>
  <si>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</si>
  <si>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</si>
  <si>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</si>
  <si>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</si>
  <si>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</si>
  <si>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</si>
  <si>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</si>
  <si>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</si>
  <si>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</si>
  <si>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</si>
  <si>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</si>
  <si>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</si>
  <si>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</si>
  <si>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</si>
  <si>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</si>
  <si>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</si>
  <si>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</si>
  <si>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</si>
  <si>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</si>
  <si>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</si>
  <si>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</si>
  <si>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</si>
  <si>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</si>
  <si>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</si>
  <si>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</si>
  <si>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</si>
  <si>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</si>
  <si>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</si>
  <si>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</si>
  <si>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</si>
  <si>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</si>
  <si>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</si>
  <si>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</si>
  <si>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</si>
  <si>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</si>
  <si>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</si>
  <si>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</si>
  <si>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</si>
  <si>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</si>
  <si>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</si>
  <si>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</si>
  <si>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</si>
  <si>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</si>
  <si>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</si>
  <si>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</si>
  <si>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</si>
  <si>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</si>
  <si>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</si>
  <si>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</si>
  <si>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</si>
  <si>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</si>
  <si>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</si>
  <si>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</si>
  <si>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</si>
  <si>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</si>
  <si>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</si>
  <si>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</si>
  <si>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</si>
  <si>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</si>
  <si>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</si>
  <si>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</si>
  <si>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</si>
  <si>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</si>
  <si>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</si>
  <si>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</si>
  <si>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</si>
  <si>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</si>
  <si>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</si>
  <si>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</si>
  <si>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</si>
  <si>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</si>
  <si>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</si>
  <si>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</si>
  <si>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</si>
  <si>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</si>
  <si>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</si>
  <si>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</si>
  <si>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</si>
  <si>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</si>
  <si>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</si>
  <si>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</si>
  <si>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</si>
  <si>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</si>
  <si>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</si>
  <si>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</si>
  <si>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</si>
  <si>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</si>
  <si>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</si>
  <si>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</si>
  <si>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</si>
  <si>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</si>
  <si>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</si>
  <si>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</si>
  <si>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</si>
  <si>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</si>
  <si>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</si>
  <si>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</si>
  <si>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</si>
  <si>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</si>
  <si>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</si>
  <si>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</si>
  <si>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</si>
  <si>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</si>
  <si>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</si>
  <si>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</si>
  <si>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</si>
  <si>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</si>
  <si>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</si>
  <si>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</si>
  <si>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</si>
  <si>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</si>
  <si>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</si>
  <si>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</si>
  <si>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</si>
  <si>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</si>
  <si>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</si>
  <si>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</si>
  <si>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</si>
  <si>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</si>
  <si>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</si>
  <si>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</si>
  <si>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</si>
  <si>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</si>
  <si>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</si>
  <si>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</si>
  <si>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</si>
  <si>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</si>
  <si>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</si>
  <si>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</si>
  <si>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</si>
  <si>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</si>
  <si>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</si>
  <si>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</si>
  <si>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</si>
  <si>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</si>
  <si>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</si>
  <si>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</si>
  <si>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</si>
  <si>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</si>
  <si>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</si>
  <si>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</si>
  <si>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</si>
  <si>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</si>
  <si>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</si>
  <si>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</si>
  <si>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</si>
  <si>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</si>
  <si>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</si>
  <si>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</si>
  <si>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</si>
  <si>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</si>
  <si>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</si>
  <si>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</si>
  <si>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</si>
  <si>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</si>
  <si>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</si>
  <si>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</si>
  <si>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</si>
  <si>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</si>
  <si>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</si>
  <si>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</si>
  <si>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</si>
  <si>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</si>
  <si>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</si>
  <si>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</si>
  <si>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</si>
  <si>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</si>
  <si>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</si>
  <si>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</si>
  <si>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</si>
  <si>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</si>
  <si>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</si>
  <si>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</si>
  <si>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</si>
  <si>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</si>
  <si>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</si>
  <si>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</si>
  <si>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</si>
  <si>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</si>
  <si>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</si>
  <si>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</si>
  <si>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</si>
  <si>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</si>
  <si>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</si>
  <si>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</si>
  <si>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</si>
  <si>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</si>
  <si>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</si>
  <si>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</si>
  <si>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</si>
  <si>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</si>
  <si>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</si>
  <si>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</si>
  <si>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</si>
  <si>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</si>
  <si>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</si>
  <si>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</si>
  <si>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</si>
  <si>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</si>
  <si>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</si>
  <si>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</si>
  <si>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</si>
  <si>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</si>
  <si>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</si>
  <si>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</si>
  <si>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</si>
  <si>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</si>
  <si>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</si>
  <si>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</si>
  <si>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</si>
  <si>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</si>
  <si>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</si>
  <si>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</si>
  <si>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</si>
  <si>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</si>
  <si>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</si>
  <si>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</si>
  <si>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</si>
  <si>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</si>
  <si>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</si>
  <si>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</si>
  <si>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</si>
  <si>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</si>
  <si>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</si>
  <si>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</si>
  <si>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</si>
  <si>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</si>
  <si>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</si>
  <si>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</si>
  <si>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</si>
  <si>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</si>
  <si>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</si>
  <si>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</si>
  <si>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</si>
  <si>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</si>
  <si>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</si>
  <si>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</si>
  <si>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</si>
  <si>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</si>
  <si>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</si>
  <si>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</si>
  <si>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</si>
  <si>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</si>
  <si>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</si>
  <si>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</si>
  <si>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</si>
  <si>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</si>
  <si>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</si>
  <si>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</si>
  <si>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</si>
  <si>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</si>
  <si>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</si>
  <si>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</si>
  <si>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</si>
  <si>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</si>
  <si>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</si>
  <si>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</si>
  <si>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</si>
  <si>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</si>
  <si>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</si>
  <si>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</si>
  <si>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</si>
  <si>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</si>
  <si>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</si>
  <si>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</si>
  <si>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</si>
  <si>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</si>
  <si>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</si>
  <si>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</si>
  <si>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</si>
  <si>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</si>
  <si>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</si>
  <si>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</si>
  <si>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</si>
  <si>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</si>
  <si>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</si>
  <si>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</si>
  <si>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</si>
  <si>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</si>
  <si>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</si>
  <si>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</si>
  <si>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</si>
  <si>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</si>
  <si>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</si>
  <si>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</si>
  <si>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</si>
  <si>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</si>
  <si>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</si>
  <si>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</si>
  <si>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</si>
  <si>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</si>
  <si>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</si>
  <si>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</si>
  <si>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</si>
  <si>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</si>
  <si>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</si>
  <si>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</si>
  <si>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</si>
  <si>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</si>
  <si>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</si>
  <si>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</si>
  <si>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</si>
  <si>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</si>
  <si>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</si>
  <si>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</si>
  <si>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</si>
  <si>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</si>
  <si>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</si>
  <si>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</si>
  <si>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</si>
  <si>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</si>
  <si>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</si>
  <si>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</si>
  <si>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</si>
  <si>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</si>
  <si>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</si>
  <si>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</si>
  <si>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</si>
  <si>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</si>
  <si>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</si>
  <si>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</si>
  <si>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</si>
  <si>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</si>
  <si>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</si>
  <si>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</si>
  <si>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</si>
  <si>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</si>
  <si>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</si>
  <si>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</si>
  <si>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</si>
  <si>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</si>
  <si>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</si>
  <si>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</si>
  <si>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</si>
  <si>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</si>
  <si>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</si>
  <si>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</si>
  <si>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</si>
  <si>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</si>
  <si>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</si>
  <si>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</si>
  <si>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</si>
  <si>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</si>
  <si>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</si>
  <si>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</si>
  <si>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</si>
  <si>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</si>
  <si>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</si>
  <si>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</si>
  <si>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</si>
  <si>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</si>
  <si>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</si>
  <si>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</si>
  <si>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</si>
  <si>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</si>
  <si>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</si>
  <si>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</si>
  <si>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</si>
  <si>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</si>
  <si>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</si>
  <si>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</si>
  <si>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</si>
  <si>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</si>
  <si>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</si>
  <si>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</si>
  <si>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</si>
  <si>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</si>
  <si>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</si>
  <si>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</si>
  <si>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</si>
  <si>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</si>
  <si>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</si>
  <si>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</si>
  <si>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</si>
  <si>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</si>
  <si>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</si>
  <si>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</si>
  <si>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</si>
  <si>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</si>
  <si>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</si>
  <si>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</si>
  <si>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</si>
  <si>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</si>
  <si>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</si>
  <si>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</si>
  <si>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</si>
  <si>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</si>
  <si>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</si>
  <si>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</si>
  <si>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</si>
  <si>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</si>
  <si>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</si>
  <si>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</si>
  <si>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</si>
  <si>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</si>
  <si>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</si>
  <si>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</si>
  <si>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</si>
  <si>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</si>
  <si>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</si>
  <si>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</si>
  <si>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</si>
  <si>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</si>
  <si>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</si>
  <si>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</si>
  <si>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</si>
  <si>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</si>
  <si>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</si>
  <si>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</si>
  <si>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</si>
  <si>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</si>
  <si>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</si>
  <si>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</si>
  <si>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</si>
  <si>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</si>
  <si>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</si>
  <si>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</si>
  <si>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</si>
  <si>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</si>
  <si>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</si>
  <si>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</si>
  <si>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</si>
  <si>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</si>
  <si>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</si>
  <si>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</si>
  <si>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</si>
  <si>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</si>
  <si>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</si>
  <si>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</si>
  <si>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</si>
  <si>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</si>
  <si>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</si>
  <si>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</si>
  <si>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</si>
  <si>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</si>
  <si>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</si>
  <si>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</si>
  <si>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</si>
  <si>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</si>
  <si>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</si>
  <si>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</si>
  <si>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</si>
  <si>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</si>
  <si>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</si>
  <si>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</si>
  <si>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</si>
  <si>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</si>
  <si>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</si>
  <si>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</si>
  <si>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</si>
  <si>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</si>
  <si>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</si>
  <si>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</si>
  <si>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</si>
  <si>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</si>
  <si>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</si>
  <si>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</si>
  <si>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</si>
  <si>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</si>
  <si>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</si>
  <si>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</si>
  <si>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</si>
  <si>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</si>
  <si>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</si>
  <si>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</si>
  <si>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</si>
  <si>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</si>
  <si>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</si>
  <si>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</si>
  <si>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</si>
  <si>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</si>
  <si>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</si>
  <si>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</si>
  <si>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</si>
  <si>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</si>
  <si>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</si>
  <si>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</si>
  <si>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</si>
  <si>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</si>
  <si>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</si>
  <si>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</si>
  <si>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</si>
  <si>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</si>
  <si>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</si>
  <si>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</si>
  <si>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</si>
  <si>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</si>
  <si>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</si>
  <si>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</si>
  <si>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</si>
  <si>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</si>
  <si>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</si>
  <si>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</si>
  <si>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</si>
  <si>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</si>
  <si>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</si>
  <si>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</si>
  <si>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</si>
  <si>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</si>
  <si>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</si>
  <si>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</si>
  <si>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</si>
  <si>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</si>
  <si>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</si>
  <si>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</si>
  <si>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</si>
  <si>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</si>
  <si>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</si>
  <si>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</si>
  <si>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</si>
  <si>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</si>
  <si>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</si>
  <si>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</si>
  <si>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</si>
  <si>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</si>
  <si>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</si>
  <si>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</si>
  <si>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</si>
  <si>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</si>
  <si>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</si>
  <si>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</si>
  <si>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</si>
  <si>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</si>
  <si>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</si>
  <si>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</si>
  <si>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</si>
  <si>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</si>
  <si>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</si>
  <si>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</si>
  <si>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</si>
  <si>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</si>
  <si>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</si>
  <si>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</si>
  <si>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</si>
  <si>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</si>
  <si>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</si>
  <si>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</si>
  <si>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</si>
  <si>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</si>
  <si>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</si>
  <si>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</si>
  <si>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</si>
  <si>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</si>
  <si>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</si>
  <si>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</si>
  <si>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</si>
  <si>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</si>
  <si>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</si>
  <si>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</si>
  <si>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</si>
  <si>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</si>
  <si>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</si>
  <si>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</si>
  <si>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</si>
  <si>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</si>
  <si>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</si>
  <si>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</si>
  <si>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</si>
  <si>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</si>
  <si>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</si>
  <si>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</si>
  <si>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</si>
  <si>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</si>
  <si>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</si>
  <si>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</si>
  <si>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</si>
  <si>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</si>
  <si>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</si>
  <si>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</si>
  <si>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</si>
  <si>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</si>
  <si>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</si>
  <si>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</si>
  <si>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</si>
  <si>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</si>
  <si>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</si>
  <si>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</si>
  <si>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</si>
  <si>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</si>
  <si>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</si>
  <si>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</si>
  <si>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</si>
  <si>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</si>
  <si>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</si>
  <si>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</si>
  <si>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</si>
  <si>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</si>
  <si>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</si>
  <si>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</si>
  <si>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</si>
  <si>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</si>
  <si>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</si>
  <si>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</si>
  <si>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</si>
  <si>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</si>
  <si>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</si>
  <si>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</si>
  <si>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</si>
  <si>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</si>
  <si>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</si>
  <si>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</si>
  <si>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</si>
  <si>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</si>
  <si>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</si>
  <si>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</si>
  <si>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</si>
  <si>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</si>
  <si>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</si>
  <si>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</si>
  <si>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</si>
  <si>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</si>
  <si>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</si>
  <si>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</si>
  <si>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</si>
  <si>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</si>
  <si>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</si>
  <si>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</si>
  <si>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</si>
  <si>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</si>
  <si>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</si>
  <si>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</si>
  <si>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</si>
  <si>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</si>
  <si>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</si>
  <si>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</si>
  <si>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</si>
  <si>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</si>
  <si>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</si>
  <si>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</si>
  <si>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</si>
  <si>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</si>
  <si>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</si>
  <si>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</si>
  <si>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</si>
  <si>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</si>
  <si>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</si>
  <si>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</si>
  <si>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</si>
  <si>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</si>
  <si>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</si>
  <si>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</si>
  <si>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</si>
  <si>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</si>
  <si>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</si>
  <si>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</si>
  <si>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</si>
  <si>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</si>
  <si>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</si>
  <si>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</si>
  <si>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</si>
  <si>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</si>
  <si>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</si>
  <si>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</si>
  <si>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</si>
  <si>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</si>
  <si>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</si>
  <si>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</si>
  <si>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</si>
  <si>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</si>
  <si>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</si>
  <si>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</si>
  <si>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</si>
  <si>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</si>
  <si>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</si>
  <si>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</si>
  <si>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</si>
  <si>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</si>
  <si>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</si>
  <si>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</si>
  <si>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</si>
  <si>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</si>
  <si>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</si>
  <si>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</si>
  <si>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</si>
  <si>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</si>
  <si>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</si>
  <si>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</si>
  <si>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</si>
  <si>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</si>
  <si>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</si>
  <si>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</si>
  <si>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</si>
  <si>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</si>
  <si>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</si>
  <si>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</si>
  <si>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</si>
  <si>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</si>
  <si>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</si>
  <si>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</si>
  <si>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</si>
  <si>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</si>
  <si>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</si>
  <si>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</si>
  <si>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</si>
  <si>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</si>
  <si>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</si>
  <si>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</si>
  <si>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</si>
  <si>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</si>
  <si>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</si>
  <si>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</si>
  <si>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</si>
  <si>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</si>
  <si>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</si>
  <si>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</si>
  <si>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</si>
  <si>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</si>
  <si>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</si>
  <si>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</si>
  <si>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</si>
  <si>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</si>
  <si>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</si>
  <si>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</si>
  <si>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</si>
  <si>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</si>
  <si>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</si>
  <si>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</si>
  <si>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</si>
  <si>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</si>
  <si>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</si>
  <si>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</si>
  <si>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ELSA DAY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</si>
  <si>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</si>
  <si>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</si>
  <si>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</si>
  <si>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</si>
  <si>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</si>
  <si>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</si>
  <si>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</si>
  <si>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</si>
  <si>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DOURDOU</t>
  </si>
  <si>
    <t xml:space="preserve">NOM_PRELEV_DETERM</t>
  </si>
  <si>
    <t xml:space="preserve">AQUASCOP BIOLOGIE site de Monptellier</t>
  </si>
  <si>
    <t xml:space="preserve">LB_STATION</t>
  </si>
  <si>
    <t xml:space="preserve">LE DOURDOU A GRAND VABRE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</si>
  <si>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</si>
  <si>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</si>
  <si>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</si>
  <si>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</si>
  <si>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</si>
  <si>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</si>
  <si>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</si>
  <si>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</si>
  <si>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</si>
  <si>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</si>
  <si>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</si>
  <si>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</si>
  <si>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</si>
  <si>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</si>
  <si>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</si>
  <si>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</si>
  <si>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</si>
  <si>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</si>
  <si>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</si>
  <si>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</si>
  <si>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</si>
  <si>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</si>
  <si>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</si>
  <si>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</si>
  <si>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</si>
  <si>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</si>
  <si>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</si>
  <si>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</si>
  <si>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</si>
  <si>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</si>
  <si>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</si>
  <si>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</si>
  <si>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</si>
  <si>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</si>
  <si>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</si>
  <si>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</si>
  <si>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</si>
  <si>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</si>
  <si>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</si>
  <si>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</si>
  <si>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</si>
  <si>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</si>
  <si>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</si>
  <si>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</si>
  <si>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</si>
  <si>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</si>
  <si>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</si>
  <si>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</si>
  <si>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</si>
  <si>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</si>
  <si>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</si>
  <si>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</si>
  <si>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</si>
  <si>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</si>
  <si>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</si>
  <si>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</si>
  <si>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</si>
  <si>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</si>
  <si>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</si>
  <si>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</si>
  <si>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</si>
  <si>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</si>
  <si>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</si>
  <si>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</si>
  <si>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</si>
  <si>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</si>
  <si>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</si>
  <si>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</si>
  <si>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</si>
  <si>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</si>
  <si>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</si>
  <si>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</si>
  <si>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</si>
  <si>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</si>
  <si>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</si>
  <si>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</si>
  <si>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</si>
  <si>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</si>
  <si>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</si>
  <si>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</si>
  <si>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</si>
  <si>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</si>
  <si>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colmatage important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</si>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</sst>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3" colorId="64" zoomScale="90" zoomScaleNormal="90" zoomScalePageLayoutView="100" workbookViewId="0">
      <selection pane="topLeft" activeCell="G22" activeCellId="0" sqref="G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648852</v>
      </c>
      <c r="G10" s="25"/>
      <c r="H10" s="25"/>
    </row>
    <row r="11" customFormat="false" ht="15" hidden="false" customHeight="false" outlineLevel="0" collapsed="false">
      <c r="A11" s="26" t="s">
        <v>5183</v>
      </c>
      <c r="B11" s="30" t="n">
        <v>43717</v>
      </c>
      <c r="D11" s="26" t="s">
        <v>5184</v>
      </c>
      <c r="E11" s="29" t="n">
        <v>6392659</v>
      </c>
      <c r="G11" s="25"/>
      <c r="H11" s="25"/>
    </row>
    <row r="12" customFormat="false" ht="15" hidden="false" customHeight="false" outlineLevel="0" collapsed="false">
      <c r="A12" s="26" t="s">
        <v>5185</v>
      </c>
      <c r="B12" s="29" t="s">
        <v>5186</v>
      </c>
      <c r="D12" s="26" t="s">
        <v>5187</v>
      </c>
      <c r="E12" s="29" t="n">
        <v>648908</v>
      </c>
      <c r="G12" s="25"/>
      <c r="H12" s="25"/>
    </row>
    <row r="13" customFormat="false" ht="17.25" hidden="false" customHeight="true" outlineLevel="0" collapsed="false">
      <c r="A13" s="12"/>
      <c r="B13" s="31"/>
      <c r="D13" s="26" t="s">
        <v>5188</v>
      </c>
      <c r="E13" s="29" t="n">
        <v>6392742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648852</v>
      </c>
    </row>
    <row r="18" customFormat="false" ht="15" hidden="false" customHeight="false" outlineLevel="0" collapsed="false">
      <c r="A18" s="36"/>
      <c r="B18" s="37" t="s">
        <v>5196</v>
      </c>
      <c r="C18" s="38" t="n">
        <f aca="false">E11</f>
        <v>6392659</v>
      </c>
    </row>
    <row r="19" customFormat="false" ht="15" hidden="false" customHeight="false" outlineLevel="0" collapsed="false">
      <c r="A19" s="33" t="s">
        <v>5197</v>
      </c>
      <c r="B19" s="39" t="n">
        <v>198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57</v>
      </c>
      <c r="D35" s="52" t="s">
        <v>5215</v>
      </c>
      <c r="E35" s="53" t="n">
        <v>43</v>
      </c>
    </row>
    <row r="36" s="56" customFormat="true" ht="15" hidden="false" customHeight="true" outlineLevel="0" collapsed="false">
      <c r="A36" s="54" t="s">
        <v>5216</v>
      </c>
      <c r="B36" s="34" t="n">
        <v>59</v>
      </c>
      <c r="C36" s="50"/>
      <c r="D36" s="55" t="s">
        <v>5217</v>
      </c>
      <c r="E36" s="34" t="n">
        <v>41</v>
      </c>
    </row>
    <row r="37" s="56" customFormat="true" ht="15" hidden="false" customHeight="true" outlineLevel="0" collapsed="false">
      <c r="A37" s="54" t="s">
        <v>5218</v>
      </c>
      <c r="B37" s="34" t="n">
        <v>10.6</v>
      </c>
      <c r="C37" s="50"/>
      <c r="D37" s="55" t="s">
        <v>5219</v>
      </c>
      <c r="E37" s="34" t="n">
        <v>11.3</v>
      </c>
    </row>
    <row r="38" s="56" customFormat="true" ht="15" hidden="false" customHeight="true" outlineLevel="0" collapsed="false">
      <c r="A38" s="54" t="s">
        <v>5220</v>
      </c>
      <c r="B38" s="34" t="n">
        <v>28</v>
      </c>
      <c r="C38" s="50"/>
      <c r="D38" s="55" t="s">
        <v>5220</v>
      </c>
      <c r="E38" s="34" t="n">
        <v>36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8</v>
      </c>
      <c r="E97" s="82" t="n">
        <v>3</v>
      </c>
      <c r="F97" s="82" t="s">
        <v>5275</v>
      </c>
      <c r="G97" s="83"/>
      <c r="H97" s="84"/>
    </row>
    <row r="98" customFormat="false" ht="15" hidden="false" customHeight="false" outlineLevel="0" collapsed="false">
      <c r="A98" s="78" t="s">
        <v>2798</v>
      </c>
      <c r="B98" s="79" t="str">
        <f aca="false">IF(A98="NEWCOD",IF(ISBLANK(G98),"renseigner le champ 'Nouveau taxon'",G98),VLOOKUP(A98,'Ref Taxo'!A:B,2,FALSE()))</f>
        <v>Lyngbya</v>
      </c>
      <c r="C98" s="80" t="n">
        <f aca="false">IF(A98="NEWCOD",IF(ISBLANK(H98),"NoCod",H98),VLOOKUP(A98,'Ref Taxo'!A:D,4,FALSE()))</f>
        <v>1107</v>
      </c>
      <c r="D98" s="81" t="n">
        <v>0.02</v>
      </c>
      <c r="E98" s="82" t="n">
        <v>1.3</v>
      </c>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5</v>
      </c>
      <c r="E99" s="82" t="n">
        <v>4</v>
      </c>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0.5</v>
      </c>
      <c r="E100" s="82" t="n">
        <v>0.5</v>
      </c>
      <c r="F100" s="82" t="s">
        <v>5275</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5.8</v>
      </c>
      <c r="E101" s="82" t="n">
        <v>6</v>
      </c>
      <c r="F101" s="82" t="s">
        <v>5275</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4</v>
      </c>
      <c r="E102" s="82" t="n">
        <v>10.5</v>
      </c>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0.5</v>
      </c>
      <c r="E103" s="82" t="n">
        <v>2</v>
      </c>
      <c r="F103" s="82" t="s">
        <v>5275</v>
      </c>
      <c r="G103" s="85"/>
      <c r="H103" s="86"/>
    </row>
    <row r="104" customFormat="false" ht="1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0.01</v>
      </c>
      <c r="E104" s="82"/>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0.03</v>
      </c>
      <c r="E105" s="82"/>
      <c r="F105" s="82" t="s">
        <v>5275</v>
      </c>
      <c r="G105" s="85"/>
      <c r="H105" s="86"/>
    </row>
    <row r="106" customFormat="false" ht="15" hidden="false" customHeight="false" outlineLevel="0" collapsed="false">
      <c r="A106" s="78" t="s">
        <v>1923</v>
      </c>
      <c r="B106" s="79" t="str">
        <f aca="false">IF(A106="NEWCOD",IF(ISBLANK(G106),"renseigner le champ 'Nouveau taxon'",G106),VLOOKUP(A106,'Ref Taxo'!A:B,2,FALSE()))</f>
        <v>Fissidens fontanus</v>
      </c>
      <c r="C106" s="80" t="n">
        <f aca="false">IF(A106="NEWCOD",IF(ISBLANK(H106),"NoCod",H106),VLOOKUP(A106,'Ref Taxo'!A:D,4,FALSE()))</f>
        <v>31545</v>
      </c>
      <c r="D106" s="81" t="n">
        <v>0.03</v>
      </c>
      <c r="E106" s="82" t="n">
        <v>0.05</v>
      </c>
      <c r="F106" s="82" t="s">
        <v>5275</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0.02</v>
      </c>
      <c r="E107" s="82"/>
      <c r="F107" s="82" t="s">
        <v>5275</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0.01</v>
      </c>
      <c r="E108" s="82"/>
      <c r="F108" s="82" t="s">
        <v>5275</v>
      </c>
      <c r="G108" s="85"/>
      <c r="H108" s="86"/>
    </row>
    <row r="109" customFormat="false" ht="15" hidden="false" customHeight="false" outlineLevel="0" collapsed="false">
      <c r="A109" s="78" t="s">
        <v>3380</v>
      </c>
      <c r="B109" s="79" t="str">
        <f aca="false">IF(A109="NEWCOD",IF(ISBLANK(G109),"renseigner le champ 'Nouveau taxon'",G109),VLOOKUP(A109,'Ref Taxo'!A:B,2,FALSE()))</f>
        <v>Persicaria hydropiper</v>
      </c>
      <c r="C109" s="80" t="n">
        <f aca="false">IF(A109="NEWCOD",IF(ISBLANK(H109),"NoCod",H109),VLOOKUP(A109,'Ref Taxo'!A:D,4,FALSE()))</f>
        <v>31021</v>
      </c>
      <c r="D109" s="81"/>
      <c r="E109" s="82" t="n">
        <v>0.01</v>
      </c>
      <c r="F109" s="82" t="s">
        <v>5275</v>
      </c>
      <c r="G109" s="85"/>
      <c r="H109" s="86"/>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c r="E110" s="82" t="n">
        <v>0.01</v>
      </c>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2020-02-28T16:40:19Z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