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<sst xmlns="http://schemas.openxmlformats.org/spreadsheetml/2006/main" count="6487" uniqueCount="5304">
  <si>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</si>
  <si>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</si>
  <si>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</si>
  <si>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</si>
  <si>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</si>
  <si>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</si>
  <si>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</si>
  <si>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</si>
  <si>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</si>
  <si>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</si>
  <si>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</si>
  <si>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</si>
  <si>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</si>
  <si>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</si>
  <si>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</si>
  <si>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</si>
  <si>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</si>
  <si>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</si>
  <si>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</si>
  <si>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</si>
  <si>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</si>
  <si>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</si>
  <si>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</si>
  <si>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</si>
  <si>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</si>
  <si>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</si>
  <si>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</si>
  <si>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</si>
  <si>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</si>
  <si>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</si>
  <si>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</si>
  <si>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</si>
  <si>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</si>
  <si>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</si>
  <si>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</si>
  <si>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</si>
  <si>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</si>
  <si>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</si>
  <si>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</si>
  <si>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</si>
  <si>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</si>
  <si>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</si>
  <si>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</si>
  <si>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</si>
  <si>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</si>
  <si>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</si>
  <si>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</si>
  <si>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</si>
  <si>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</si>
  <si>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</si>
  <si>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</si>
  <si>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</si>
  <si>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</si>
  <si>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</si>
  <si>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</si>
  <si>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</si>
  <si>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</si>
  <si>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</si>
  <si>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</si>
  <si>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</si>
  <si>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</si>
  <si>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</si>
  <si>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</si>
  <si>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</si>
  <si>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</si>
  <si>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</si>
  <si>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</si>
  <si>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</si>
  <si>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</si>
  <si>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</si>
  <si>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</si>
  <si>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</si>
  <si>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</si>
  <si>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</si>
  <si>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</si>
  <si>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</si>
  <si>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</si>
  <si>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</si>
  <si>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</si>
  <si>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</si>
  <si>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</si>
  <si>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</si>
  <si>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</si>
  <si>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</si>
  <si>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</si>
  <si>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</si>
  <si>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</si>
  <si>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</si>
  <si>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</si>
  <si>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</si>
  <si>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</si>
  <si>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</si>
  <si>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</si>
  <si>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</si>
  <si>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</si>
  <si>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</si>
  <si>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</si>
  <si>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</si>
  <si>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</si>
  <si>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</si>
  <si>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</si>
  <si>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</si>
  <si>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</si>
  <si>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</si>
  <si>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</si>
  <si>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</si>
  <si>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</si>
  <si>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</si>
  <si>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</si>
  <si>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</si>
  <si>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</si>
  <si>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</si>
  <si>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</si>
  <si>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</si>
  <si>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</si>
  <si>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</si>
  <si>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</si>
  <si>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</si>
  <si>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</si>
  <si>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</si>
  <si>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</si>
  <si>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</si>
  <si>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</si>
  <si>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</si>
  <si>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</si>
  <si>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</si>
  <si>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</si>
  <si>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</si>
  <si>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</si>
  <si>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</si>
  <si>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</si>
  <si>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</si>
  <si>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</si>
  <si>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</si>
  <si>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</si>
  <si>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</si>
  <si>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</si>
  <si>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</si>
  <si>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</si>
  <si>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</si>
  <si>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</si>
  <si>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</si>
  <si>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</si>
  <si>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</si>
  <si>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</si>
  <si>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</si>
  <si>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</si>
  <si>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</si>
  <si>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</si>
  <si>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</si>
  <si>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</si>
  <si>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</si>
  <si>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</si>
  <si>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</si>
  <si>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</si>
  <si>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</si>
  <si>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</si>
  <si>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</si>
  <si>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</si>
  <si>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</si>
  <si>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</si>
  <si>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</si>
  <si>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</si>
  <si>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</si>
  <si>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</si>
  <si>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</si>
  <si>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</si>
  <si>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</si>
  <si>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</si>
  <si>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</si>
  <si>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</si>
  <si>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</si>
  <si>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</si>
  <si>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</si>
  <si>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</si>
  <si>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</si>
  <si>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</si>
  <si>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</si>
  <si>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</si>
  <si>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</si>
  <si>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</si>
  <si>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</si>
  <si>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</si>
  <si>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</si>
  <si>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</si>
  <si>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</si>
  <si>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</si>
  <si>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</si>
  <si>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</si>
  <si>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</si>
  <si>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</si>
  <si>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</si>
  <si>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</si>
  <si>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</si>
  <si>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</si>
  <si>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</si>
  <si>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</si>
  <si>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</si>
  <si>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</si>
  <si>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</si>
  <si>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</si>
  <si>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</si>
  <si>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</si>
  <si>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</si>
  <si>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</si>
  <si>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</si>
  <si>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</si>
  <si>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</si>
  <si>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</si>
  <si>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</si>
  <si>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</si>
  <si>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</si>
  <si>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</si>
  <si>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</si>
  <si>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</si>
  <si>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</si>
  <si>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</si>
  <si>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</si>
  <si>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</si>
  <si>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</si>
  <si>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</si>
  <si>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</si>
  <si>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</si>
  <si>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</si>
  <si>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</si>
  <si>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</si>
  <si>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</si>
  <si>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</si>
  <si>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</si>
  <si>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</si>
  <si>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</si>
  <si>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</si>
  <si>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</si>
  <si>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</si>
  <si>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</si>
  <si>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</si>
  <si>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</si>
  <si>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</si>
  <si>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</si>
  <si>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</si>
  <si>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</si>
  <si>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</si>
  <si>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</si>
  <si>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</si>
  <si>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</si>
  <si>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</si>
  <si>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</si>
  <si>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</si>
  <si>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</si>
  <si>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</si>
  <si>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</si>
  <si>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</si>
  <si>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</si>
  <si>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</si>
  <si>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</si>
  <si>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</si>
  <si>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</si>
  <si>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</si>
  <si>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</si>
  <si>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</si>
  <si>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</si>
  <si>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</si>
  <si>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</si>
  <si>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</si>
  <si>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</si>
  <si>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</si>
  <si>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</si>
  <si>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</si>
  <si>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</si>
  <si>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</si>
  <si>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</si>
  <si>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</si>
  <si>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</si>
  <si>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</si>
  <si>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</si>
  <si>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</si>
  <si>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</si>
  <si>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</si>
  <si>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</si>
  <si>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</si>
  <si>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</si>
  <si>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</si>
  <si>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</si>
  <si>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</si>
  <si>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</si>
  <si>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</si>
  <si>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</si>
  <si>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</si>
  <si>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</si>
  <si>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</si>
  <si>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</si>
  <si>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</si>
  <si>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</si>
  <si>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</si>
  <si>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</si>
  <si>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</si>
  <si>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</si>
  <si>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</si>
  <si>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</si>
  <si>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</si>
  <si>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</si>
  <si>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</si>
  <si>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</si>
  <si>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</si>
  <si>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</si>
  <si>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</si>
  <si>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</si>
  <si>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</si>
  <si>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</si>
  <si>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</si>
  <si>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</si>
  <si>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</si>
  <si>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</si>
  <si>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</si>
  <si>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</si>
  <si>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</si>
  <si>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</si>
  <si>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</si>
  <si>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</si>
  <si>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</si>
  <si>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</si>
  <si>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</si>
  <si>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</si>
  <si>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</si>
  <si>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</si>
  <si>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</si>
  <si>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</si>
  <si>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</si>
  <si>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</si>
  <si>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</si>
  <si>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</si>
  <si>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</si>
  <si>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</si>
  <si>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</si>
  <si>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</si>
  <si>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</si>
  <si>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</si>
  <si>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</si>
  <si>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</si>
  <si>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</si>
  <si>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</si>
  <si>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</si>
  <si>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</si>
  <si>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</si>
  <si>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</si>
  <si>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</si>
  <si>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</si>
  <si>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</si>
  <si>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</si>
  <si>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</si>
  <si>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</si>
  <si>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</si>
  <si>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</si>
  <si>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</si>
  <si>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</si>
  <si>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</si>
  <si>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</si>
  <si>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</si>
  <si>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</si>
  <si>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</si>
  <si>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</si>
  <si>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</si>
  <si>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</si>
  <si>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</si>
  <si>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</si>
  <si>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</si>
  <si>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</si>
  <si>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</si>
  <si>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</si>
  <si>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</si>
  <si>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</si>
  <si>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</si>
  <si>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</si>
  <si>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</si>
  <si>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</si>
  <si>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</si>
  <si>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</si>
  <si>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</si>
  <si>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</si>
  <si>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</si>
  <si>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</si>
  <si>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</si>
  <si>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</si>
  <si>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</si>
  <si>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</si>
  <si>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</si>
  <si>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</si>
  <si>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</si>
  <si>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</si>
  <si>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</si>
  <si>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</si>
  <si>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</si>
  <si>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</si>
  <si>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</si>
  <si>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</si>
  <si>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</si>
  <si>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</si>
  <si>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</si>
  <si>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</si>
  <si>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</si>
  <si>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</si>
  <si>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</si>
  <si>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</si>
  <si>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</si>
  <si>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</si>
  <si>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</si>
  <si>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</si>
  <si>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</si>
  <si>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</si>
  <si>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</si>
  <si>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</si>
  <si>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</si>
  <si>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</si>
  <si>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</si>
  <si>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</si>
  <si>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</si>
  <si>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</si>
  <si>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</si>
  <si>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</si>
  <si>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</si>
  <si>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</si>
  <si>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</si>
  <si>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</si>
  <si>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</si>
  <si>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</si>
  <si>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</si>
  <si>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</si>
  <si>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</si>
  <si>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</si>
  <si>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</si>
  <si>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</si>
  <si>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</si>
  <si>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</si>
  <si>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</si>
  <si>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</si>
  <si>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</si>
  <si>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</si>
  <si>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</si>
  <si>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</si>
  <si>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</si>
  <si>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</si>
  <si>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</si>
  <si>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</si>
  <si>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</si>
  <si>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</si>
  <si>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</si>
  <si>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</si>
  <si>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</si>
  <si>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</si>
  <si>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</si>
  <si>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</si>
  <si>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</si>
  <si>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</si>
  <si>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</si>
  <si>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</si>
  <si>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</si>
  <si>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</si>
  <si>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</si>
  <si>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</si>
  <si>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</si>
  <si>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</si>
  <si>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</si>
  <si>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</si>
  <si>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</si>
  <si>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</si>
  <si>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</si>
  <si>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</si>
  <si>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</si>
  <si>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</si>
  <si>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</si>
  <si>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</si>
  <si>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</si>
  <si>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</si>
  <si>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</si>
  <si>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</si>
  <si>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</si>
  <si>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</si>
  <si>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</si>
  <si>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</si>
  <si>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</si>
  <si>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</si>
  <si>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</si>
  <si>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</si>
  <si>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</si>
  <si>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</si>
  <si>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</si>
  <si>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</si>
  <si>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</si>
  <si>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</si>
  <si>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</si>
  <si>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</si>
  <si>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</si>
  <si>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</si>
  <si>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</si>
  <si>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</si>
  <si>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</si>
  <si>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</si>
  <si>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</si>
  <si>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</si>
  <si>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</si>
  <si>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</si>
  <si>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</si>
  <si>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</si>
  <si>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</si>
  <si>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</si>
  <si>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</si>
  <si>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</si>
  <si>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</si>
  <si>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</si>
  <si>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</si>
  <si>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</si>
  <si>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</si>
  <si>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</si>
  <si>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</si>
  <si>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</si>
  <si>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</si>
  <si>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</si>
  <si>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</si>
  <si>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</si>
  <si>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</si>
  <si>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</si>
  <si>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</si>
  <si>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</si>
  <si>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</si>
  <si>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</si>
  <si>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</si>
  <si>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</si>
  <si>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</si>
  <si>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</si>
  <si>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</si>
  <si>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</si>
  <si>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</si>
  <si>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</si>
  <si>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</si>
  <si>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</si>
  <si>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</si>
  <si>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</si>
  <si>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</si>
  <si>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</si>
  <si>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</si>
  <si>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</si>
  <si>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</si>
  <si>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</si>
  <si>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</si>
  <si>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</si>
  <si>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</si>
  <si>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</si>
  <si>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</si>
  <si>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</si>
  <si>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</si>
  <si>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</si>
  <si>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</si>
  <si>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</si>
  <si>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</si>
  <si>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</si>
  <si>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</si>
  <si>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</si>
  <si>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</si>
  <si>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</si>
  <si>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</si>
  <si>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</si>
  <si>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</si>
  <si>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</si>
  <si>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</si>
  <si>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</si>
  <si>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</si>
  <si>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</si>
  <si>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</si>
  <si>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</si>
  <si>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</si>
  <si>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</si>
  <si>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</si>
  <si>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</si>
  <si>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</si>
  <si>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</si>
  <si>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</si>
  <si>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</si>
  <si>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</si>
  <si>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</si>
  <si>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</si>
  <si>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</si>
  <si>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</si>
  <si>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</si>
  <si>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</si>
  <si>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</si>
  <si>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</si>
  <si>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</si>
  <si>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</si>
  <si>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</si>
  <si>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</si>
  <si>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</si>
  <si>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</si>
  <si>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</si>
  <si>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</si>
  <si>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</si>
  <si>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</si>
  <si>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</si>
  <si>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</si>
  <si>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</si>
  <si>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</si>
  <si>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</si>
  <si>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</si>
  <si>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</si>
  <si>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</si>
  <si>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</si>
  <si>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</si>
  <si>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</si>
  <si>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</si>
  <si>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</si>
  <si>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</si>
  <si>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</si>
  <si>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</si>
  <si>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</si>
  <si>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</si>
  <si>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</si>
  <si>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</si>
  <si>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</si>
  <si>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</si>
  <si>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</si>
  <si>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</si>
  <si>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</si>
  <si>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</si>
  <si>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</si>
  <si>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</si>
  <si>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</si>
  <si>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</si>
  <si>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</si>
  <si>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</si>
  <si>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</si>
  <si>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</si>
  <si>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</si>
  <si>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</si>
  <si>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</si>
  <si>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</si>
  <si>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</si>
  <si>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</si>
  <si>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</si>
  <si>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</si>
  <si>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</si>
  <si>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</si>
  <si>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</si>
  <si>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</si>
  <si>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</si>
  <si>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</si>
  <si>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</si>
  <si>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</si>
  <si>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</si>
  <si>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</si>
  <si>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</si>
  <si>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</si>
  <si>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</si>
  <si>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</si>
  <si>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</si>
  <si>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</si>
  <si>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</si>
  <si>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</si>
  <si>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</si>
  <si>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</si>
  <si>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</si>
  <si>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</si>
  <si>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</si>
  <si>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</si>
  <si>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</si>
  <si>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</si>
  <si>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</si>
  <si>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</si>
  <si>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</si>
  <si>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</si>
  <si>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</si>
  <si>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</si>
  <si>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</si>
  <si>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</si>
  <si>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</si>
  <si>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</si>
  <si>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</si>
  <si>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</si>
  <si>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</si>
  <si>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</si>
  <si>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</si>
  <si>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</si>
  <si>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</si>
  <si>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</si>
  <si>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</si>
  <si>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</si>
  <si>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</si>
  <si>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</si>
  <si>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</si>
  <si>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</si>
  <si>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</si>
  <si>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</si>
  <si>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</si>
  <si>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</si>
  <si>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</si>
  <si>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</si>
  <si>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</si>
  <si>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</si>
  <si>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</si>
  <si>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</si>
  <si>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</si>
  <si>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</si>
  <si>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</si>
  <si>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</si>
  <si>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</si>
  <si>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</si>
  <si>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</si>
  <si>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</si>
  <si>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</si>
  <si>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</si>
  <si>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</si>
  <si>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</si>
  <si>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</si>
  <si>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</si>
  <si>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</si>
  <si>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</si>
  <si>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</si>
  <si>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</si>
  <si>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</si>
  <si>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</si>
  <si>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</si>
  <si>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</si>
  <si>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</si>
  <si>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</si>
  <si>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</si>
  <si>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</si>
  <si>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</si>
  <si>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</si>
  <si>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</si>
  <si>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</si>
  <si>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</si>
  <si>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</si>
  <si>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</si>
  <si>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</si>
  <si>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</si>
  <si>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</si>
  <si>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</si>
  <si>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</si>
  <si>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</si>
  <si>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</si>
  <si>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</si>
  <si>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</si>
  <si>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</si>
  <si>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</si>
  <si>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</si>
  <si>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</si>
  <si>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</si>
  <si>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</si>
  <si>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</si>
  <si>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</si>
  <si>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</si>
  <si>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</si>
  <si>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</si>
  <si>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</si>
  <si>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</si>
  <si>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</si>
  <si>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</si>
  <si>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</si>
  <si>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</si>
  <si>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</si>
  <si>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</si>
  <si>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</si>
  <si>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</si>
  <si>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</si>
  <si>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</si>
  <si>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</si>
  <si>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</si>
  <si>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</si>
  <si>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</si>
  <si>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</si>
  <si>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</si>
  <si>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</si>
  <si>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</si>
  <si>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</si>
  <si>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</si>
  <si>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</si>
  <si>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</si>
  <si>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</si>
  <si>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</si>
  <si>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</si>
  <si>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</si>
  <si>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</si>
  <si>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</si>
  <si>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</si>
  <si>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</si>
  <si>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</si>
  <si>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</si>
  <si>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</si>
  <si>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</si>
  <si>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</si>
  <si>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</si>
  <si>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</si>
  <si>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</si>
  <si>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</si>
  <si>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</si>
  <si>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</si>
  <si>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</si>
  <si>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</si>
  <si>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</si>
  <si>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</si>
  <si>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</si>
  <si>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</si>
  <si>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</si>
  <si>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</si>
  <si>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</si>
  <si>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</si>
  <si>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</si>
  <si>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</si>
  <si>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</si>
  <si>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</si>
  <si>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</si>
  <si>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</si>
  <si>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</si>
  <si>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</si>
  <si>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</si>
  <si>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</si>
  <si>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</si>
  <si>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</si>
  <si>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</si>
  <si>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</si>
  <si>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</si>
  <si>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</si>
  <si>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</si>
  <si>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</si>
  <si>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</si>
  <si>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</si>
  <si>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</si>
  <si>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</si>
  <si>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</si>
  <si>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</si>
  <si>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</si>
  <si>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</si>
  <si>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</si>
  <si>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</si>
  <si>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</si>
  <si>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</si>
  <si>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</si>
  <si>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</si>
  <si>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</si>
  <si>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</si>
  <si>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</si>
  <si>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</si>
  <si>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</si>
  <si>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</si>
  <si>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</si>
  <si>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</si>
  <si>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</si>
  <si>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</si>
  <si>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</si>
  <si>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</si>
  <si>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</si>
  <si>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</si>
  <si>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</si>
  <si>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</si>
  <si>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</si>
  <si>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</si>
  <si>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</si>
  <si>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</si>
  <si>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</si>
  <si>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</si>
  <si>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</si>
  <si>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</si>
  <si>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</si>
  <si>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</si>
  <si>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</si>
  <si>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</si>
  <si>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</si>
  <si>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</si>
  <si>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</si>
  <si>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</si>
  <si>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</si>
  <si>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</si>
  <si>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</si>
  <si>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</si>
  <si>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</si>
  <si>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</si>
  <si>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</si>
  <si>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</si>
  <si>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</si>
  <si>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</si>
  <si>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</si>
  <si>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</si>
  <si>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</si>
  <si>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</si>
  <si>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</si>
  <si>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</si>
  <si>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</si>
  <si>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</si>
  <si>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</si>
  <si>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</si>
  <si>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</si>
  <si>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</si>
  <si>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</si>
  <si>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</si>
  <si>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</si>
  <si>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</si>
  <si>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</si>
  <si>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</si>
  <si>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</si>
  <si>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</si>
  <si>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</si>
  <si>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</si>
  <si>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</si>
  <si>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</si>
  <si>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</si>
  <si>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</si>
  <si>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</si>
  <si>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</si>
  <si>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</si>
  <si>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</si>
  <si>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</si>
  <si>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</si>
  <si>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</si>
  <si>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</si>
  <si>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</si>
  <si>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</si>
  <si>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</si>
  <si>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</si>
  <si>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</si>
  <si>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</si>
  <si>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</si>
  <si>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</si>
  <si>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</si>
  <si>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</si>
  <si>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</si>
  <si>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</si>
  <si>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</si>
  <si>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</si>
  <si>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</si>
  <si>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</si>
  <si>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</si>
  <si>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</si>
  <si>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</si>
  <si>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</si>
  <si>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</si>
  <si>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</si>
  <si>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</si>
  <si>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</si>
  <si>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</si>
  <si>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</si>
  <si>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</si>
  <si>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</si>
  <si>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</si>
  <si>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</si>
  <si>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</si>
  <si>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</si>
  <si>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</si>
  <si>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</si>
  <si>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</si>
  <si>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</si>
  <si>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</si>
  <si>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</si>
  <si>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</si>
  <si>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</si>
  <si>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</si>
  <si>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</si>
  <si>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</si>
  <si>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</si>
  <si>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</si>
  <si>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</si>
  <si>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</si>
  <si>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</si>
  <si>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</si>
  <si>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</si>
  <si>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</si>
  <si>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</si>
  <si>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</si>
  <si>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</si>
  <si>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</si>
  <si>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</si>
  <si>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</si>
  <si>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</si>
  <si>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</si>
  <si>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</si>
  <si>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</si>
  <si>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</si>
  <si>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</si>
  <si>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</si>
  <si>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</si>
  <si>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</si>
  <si>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</si>
  <si>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</si>
  <si>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</si>
  <si>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</si>
  <si>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</si>
  <si>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</si>
  <si>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</si>
  <si>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</si>
  <si>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</si>
  <si>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</si>
  <si>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</si>
  <si>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</si>
  <si>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</si>
  <si>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</si>
  <si>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</si>
  <si>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</si>
  <si>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</si>
  <si>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</si>
  <si>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</si>
  <si>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</si>
  <si>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</si>
  <si>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</si>
  <si>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</si>
  <si>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</si>
  <si>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</si>
  <si>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</si>
  <si>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</si>
  <si>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</si>
  <si>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</si>
  <si>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</si>
  <si>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</si>
  <si>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</si>
  <si>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</si>
  <si>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</si>
  <si>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</si>
  <si>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</si>
  <si>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</si>
  <si>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</si>
  <si>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</si>
  <si>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</si>
  <si>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</si>
  <si>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</si>
  <si>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</si>
  <si>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</si>
  <si>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</si>
  <si>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</si>
  <si>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</si>
  <si>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</si>
  <si>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</si>
  <si>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</si>
  <si>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</si>
  <si>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</si>
  <si>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</si>
  <si>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</si>
  <si>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</si>
  <si>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</si>
  <si>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</si>
  <si>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</si>
  <si>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</si>
  <si>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</si>
  <si>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</si>
  <si>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</si>
  <si>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</si>
  <si>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</si>
  <si>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</si>
  <si>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</si>
  <si>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</si>
  <si>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</si>
  <si>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</si>
  <si>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</si>
  <si>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</si>
  <si>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</si>
  <si>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</si>
  <si>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</si>
  <si>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</si>
  <si>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</si>
  <si>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</si>
  <si>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</si>
  <si>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</si>
  <si>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</si>
  <si>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</si>
  <si>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</si>
  <si>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</si>
  <si>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</si>
  <si>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</si>
  <si>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</si>
  <si>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</si>
  <si>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</si>
  <si>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</si>
  <si>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</si>
  <si>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</si>
  <si>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</si>
  <si>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</si>
  <si>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</si>
  <si>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</si>
  <si>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</si>
  <si>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</si>
  <si>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</si>
  <si>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</si>
  <si>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</si>
  <si>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</si>
  <si>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</si>
  <si>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</si>
  <si>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</si>
  <si>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</si>
  <si>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</si>
  <si>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</si>
  <si>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</si>
  <si>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</si>
  <si>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</si>
  <si>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</si>
  <si>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</si>
  <si>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</si>
  <si>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</si>
  <si>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</si>
  <si>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</si>
  <si>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</si>
  <si>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</si>
  <si>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</si>
  <si>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</si>
  <si>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</si>
  <si>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</si>
  <si>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</si>
  <si>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</si>
  <si>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</si>
  <si>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</si>
  <si>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</si>
  <si>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</si>
  <si>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</si>
  <si>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</si>
  <si>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</si>
  <si>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</si>
  <si>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</si>
  <si>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</si>
  <si>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</si>
  <si>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</si>
  <si>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</si>
  <si>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</si>
  <si>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</si>
  <si>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</si>
  <si>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</si>
  <si>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</si>
  <si>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</si>
  <si>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</si>
  <si>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</si>
  <si>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</si>
  <si>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</si>
  <si>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</si>
  <si>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</si>
  <si>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</si>
  <si>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</si>
  <si>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</si>
  <si>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</si>
  <si>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</si>
  <si>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</si>
  <si>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</si>
  <si>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</si>
  <si>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</si>
  <si>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</si>
  <si>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</si>
  <si>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</si>
  <si>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</si>
  <si>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</si>
  <si>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</si>
  <si>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</si>
  <si>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</si>
  <si>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</si>
  <si>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</si>
  <si>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</si>
  <si>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</si>
  <si>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</si>
  <si>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</si>
  <si>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</si>
  <si>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</si>
  <si>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</si>
  <si>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</si>
  <si>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</si>
  <si>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</si>
  <si>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</si>
  <si>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</si>
  <si>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</si>
  <si>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</si>
  <si>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</si>
  <si>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</si>
  <si>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</si>
  <si>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</si>
  <si>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</si>
  <si>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</si>
  <si>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</si>
  <si>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</si>
  <si>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</si>
  <si>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</si>
  <si>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</si>
  <si>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</si>
  <si>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</si>
  <si>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</si>
  <si>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</si>
  <si>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</si>
  <si>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</si>
  <si>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</si>
  <si>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</si>
  <si>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</si>
  <si>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</si>
  <si>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</si>
  <si>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</si>
  <si>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</si>
  <si>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</si>
  <si>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</si>
  <si>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</si>
  <si>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</si>
  <si>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</si>
  <si>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</si>
  <si>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</si>
  <si>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</si>
  <si>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</si>
  <si>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</si>
  <si>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</si>
  <si>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</si>
  <si>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</si>
  <si>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</si>
  <si>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</si>
  <si>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</si>
  <si>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</si>
  <si>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</si>
  <si>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</si>
  <si>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</si>
  <si>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</si>
  <si>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</si>
  <si>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</si>
  <si>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</si>
  <si>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</si>
  <si>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</si>
  <si>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</si>
  <si>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</si>
  <si>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</si>
  <si>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</si>
  <si>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</si>
  <si>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</si>
  <si>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</si>
  <si>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</si>
  <si>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</si>
  <si>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</si>
  <si>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</si>
  <si>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</si>
  <si>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</si>
  <si>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</si>
  <si>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</si>
  <si>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</si>
  <si>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</si>
  <si>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</si>
  <si>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</si>
  <si>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</si>
  <si>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</si>
  <si>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</si>
  <si>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</si>
  <si>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</si>
  <si>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</si>
  <si>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</si>
  <si>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</si>
  <si>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</si>
  <si>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</si>
  <si>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</si>
  <si>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</si>
  <si>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</si>
  <si>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</si>
  <si>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</si>
  <si>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</si>
  <si>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</si>
  <si>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</si>
  <si>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</si>
  <si>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</si>
  <si>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</si>
  <si>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</si>
  <si>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</si>
  <si>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</si>
  <si>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</si>
  <si>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</si>
  <si>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</si>
  <si>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</si>
  <si>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</si>
  <si>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</si>
  <si>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</si>
  <si>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</si>
  <si>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</si>
  <si>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</si>
  <si>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</si>
  <si>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</si>
  <si>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</si>
  <si>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</si>
  <si>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</si>
  <si>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</si>
  <si>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</si>
  <si>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</si>
  <si>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</si>
  <si>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</si>
  <si>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</si>
  <si>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</si>
  <si>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</si>
  <si>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</si>
  <si>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</si>
  <si>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</si>
  <si>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</si>
  <si>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</si>
  <si>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</si>
  <si>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</si>
  <si>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</si>
  <si>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</si>
  <si>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</si>
  <si>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</si>
  <si>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</si>
  <si>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</si>
  <si>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</si>
  <si>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</si>
  <si>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</si>
  <si>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</si>
  <si>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</si>
  <si>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</si>
  <si>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</si>
  <si>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</si>
  <si>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</si>
  <si>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</si>
  <si>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</si>
  <si>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</si>
  <si>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</si>
  <si>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</si>
  <si>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</si>
  <si>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</si>
  <si>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</si>
  <si>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</si>
  <si>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</si>
  <si>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</si>
  <si>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</si>
  <si>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</si>
  <si>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</si>
  <si>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</si>
  <si>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</si>
  <si>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</si>
  <si>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</si>
  <si>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</si>
  <si>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</si>
  <si>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</si>
  <si>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</si>
  <si>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</si>
  <si>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</si>
  <si>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</si>
  <si>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</si>
  <si>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</si>
  <si>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</si>
  <si>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</si>
  <si>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</si>
  <si>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</si>
  <si>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</si>
  <si>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</si>
  <si>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</si>
  <si>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</si>
  <si>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</si>
  <si>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</si>
  <si>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</si>
  <si>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</si>
  <si>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</si>
  <si>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</si>
  <si>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</si>
  <si>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</si>
  <si>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</si>
  <si>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</si>
  <si>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</si>
  <si>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</si>
  <si>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</si>
  <si>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</si>
  <si>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</si>
  <si>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</si>
  <si>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</si>
  <si>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</si>
  <si>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</si>
  <si>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</si>
  <si>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</si>
  <si>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</si>
  <si>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</si>
  <si>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</si>
  <si>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</si>
  <si>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</si>
  <si>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</si>
  <si>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</si>
  <si>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</si>
  <si>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</si>
  <si>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</si>
  <si>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</si>
  <si>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</si>
  <si>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</si>
  <si>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</si>
  <si>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</si>
  <si>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</si>
  <si>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</si>
  <si>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</si>
  <si>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</si>
  <si>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</si>
  <si>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</si>
  <si>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</si>
  <si>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</si>
  <si>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</si>
  <si>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</si>
  <si>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</si>
  <si>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</si>
  <si>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</si>
  <si>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</si>
  <si>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</si>
  <si>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</si>
  <si>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</si>
  <si>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</si>
  <si>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</si>
  <si>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</si>
  <si>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</si>
  <si>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</si>
  <si>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</si>
  <si>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</si>
  <si>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</si>
  <si>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</si>
  <si>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</si>
  <si>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</si>
  <si>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</si>
  <si>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</si>
  <si>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</si>
  <si>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</si>
  <si>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</si>
  <si>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</si>
  <si>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</si>
  <si>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</si>
  <si>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</si>
  <si>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</si>
  <si>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</si>
  <si>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</si>
  <si>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</si>
  <si>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</si>
  <si>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</si>
  <si>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</si>
  <si>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</si>
  <si>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</si>
  <si>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</si>
  <si>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</si>
  <si>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</si>
  <si>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</si>
  <si>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</si>
  <si>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</si>
  <si>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</si>
  <si>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</si>
  <si>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</si>
  <si>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</si>
  <si>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</si>
  <si>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</si>
  <si>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</si>
  <si>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</si>
  <si>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</si>
  <si>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</si>
  <si>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</si>
  <si>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</si>
  <si>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</si>
  <si>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</si>
  <si>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</si>
  <si>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</si>
  <si>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</si>
  <si>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</si>
  <si>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</si>
  <si>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</si>
  <si>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</si>
  <si>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</si>
  <si>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</si>
  <si>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</si>
  <si>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</si>
  <si>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</si>
  <si>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</si>
  <si>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</si>
  <si>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</si>
  <si>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</si>
  <si>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</si>
  <si>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</si>
  <si>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</si>
  <si>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</si>
  <si>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</si>
  <si>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</si>
  <si>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</si>
  <si>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</si>
  <si>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</si>
  <si>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</si>
  <si>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</si>
  <si>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</si>
  <si>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</si>
  <si>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</si>
  <si>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</si>
  <si>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</si>
  <si>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</si>
  <si>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</si>
  <si>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</si>
  <si>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</si>
  <si>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</si>
  <si>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</si>
  <si>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</si>
  <si>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</si>
  <si>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</si>
  <si>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</si>
  <si>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</si>
  <si>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</si>
  <si>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</si>
  <si>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</si>
  <si>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</si>
  <si>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</si>
  <si>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</si>
  <si>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</si>
  <si>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</si>
  <si>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</si>
  <si>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</si>
  <si>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</si>
  <si>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</si>
  <si>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</si>
  <si>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</si>
  <si>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</si>
  <si>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</si>
  <si>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</si>
  <si>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</si>
  <si>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</si>
  <si>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</si>
  <si>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</si>
  <si>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</si>
  <si>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</si>
  <si>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</si>
  <si>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</si>
  <si>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</si>
  <si>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</si>
  <si>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</si>
  <si>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</si>
  <si>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</si>
  <si>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</si>
  <si>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</si>
  <si>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</si>
  <si>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</si>
  <si>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</si>
  <si>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</si>
  <si>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</si>
  <si>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</si>
  <si>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</si>
  <si>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</si>
  <si>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</si>
  <si>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</si>
  <si>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</si>
  <si>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</si>
  <si>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</si>
  <si>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</si>
  <si>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</si>
  <si>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</si>
  <si>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</si>
  <si>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</si>
  <si>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</si>
  <si>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</si>
  <si>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</si>
  <si>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</si>
  <si>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</si>
  <si>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</si>
  <si>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</si>
  <si>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</si>
  <si>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</si>
  <si>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</si>
  <si>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</si>
  <si>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</si>
  <si>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</si>
  <si>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</si>
  <si>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</si>
  <si>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</si>
  <si>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</si>
  <si>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</si>
  <si>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</si>
  <si>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</si>
  <si>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</si>
  <si>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</si>
  <si>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</si>
  <si>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</si>
  <si>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</si>
  <si>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</si>
  <si>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</si>
  <si>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</si>
  <si>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</si>
  <si>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</si>
  <si>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</si>
  <si>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</si>
  <si>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</si>
  <si>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</si>
  <si>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</si>
  <si>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</si>
  <si>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</si>
  <si>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</si>
  <si>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</si>
  <si>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</si>
  <si>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</si>
  <si>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</si>
  <si>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</si>
  <si>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</si>
  <si>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</si>
  <si>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</si>
  <si>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</si>
  <si>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</si>
  <si>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</si>
  <si>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</si>
  <si>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</si>
  <si>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</si>
  <si>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</si>
  <si>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</si>
  <si>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</si>
  <si>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</si>
  <si>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</si>
  <si>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</si>
  <si>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</si>
  <si>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</si>
  <si>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</si>
  <si>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</si>
  <si>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</si>
  <si>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</si>
  <si>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</si>
  <si>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</si>
  <si>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</si>
  <si>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</si>
  <si>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</si>
  <si>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</si>
  <si>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</si>
  <si>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</si>
  <si>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</si>
  <si>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</si>
  <si>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</si>
  <si>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</si>
  <si>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</si>
  <si>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</si>
  <si>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</si>
  <si>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</si>
  <si>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</si>
  <si>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</si>
  <si>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</si>
  <si>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</si>
  <si>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</si>
  <si>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</si>
  <si>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</si>
  <si>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</si>
  <si>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</si>
  <si>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</si>
  <si>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</si>
  <si>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</si>
  <si>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</si>
  <si>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</si>
  <si>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</si>
  <si>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</si>
  <si>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</si>
  <si>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</si>
  <si>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</si>
  <si>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</si>
  <si>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</si>
  <si>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</si>
  <si>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</si>
  <si>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</si>
  <si>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</si>
  <si>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</si>
  <si>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</si>
  <si>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</si>
  <si>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</si>
  <si>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</si>
  <si>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</si>
  <si>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</si>
  <si>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</si>
  <si>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</si>
  <si>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</si>
  <si>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</si>
  <si>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</si>
  <si>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</si>
  <si>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</si>
  <si>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</si>
  <si>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</si>
  <si>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</si>
  <si>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</si>
  <si>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</si>
  <si>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</si>
  <si>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</si>
  <si>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</si>
  <si>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</si>
  <si>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</si>
  <si>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</si>
  <si>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</si>
  <si>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</si>
  <si>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</si>
  <si>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</si>
  <si>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</si>
  <si>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</si>
  <si>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</si>
  <si>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</si>
  <si>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</si>
  <si>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</si>
  <si>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</si>
  <si>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</si>
  <si>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</si>
  <si>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</si>
  <si>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</si>
  <si>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</si>
  <si>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</si>
  <si>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</si>
  <si>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</si>
  <si>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</si>
  <si>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</si>
  <si>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</si>
  <si>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</si>
  <si>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</si>
  <si>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</si>
  <si>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</si>
  <si>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</si>
  <si>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</si>
  <si>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</si>
  <si>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</si>
  <si>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</si>
  <si>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</si>
  <si>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</si>
  <si>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</si>
  <si>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</si>
  <si>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</si>
  <si>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</si>
  <si>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</si>
  <si>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</si>
  <si>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</si>
  <si>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</si>
  <si>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</si>
  <si>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</si>
  <si>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</si>
  <si>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</si>
  <si>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</si>
  <si>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</si>
  <si>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</si>
  <si>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</si>
  <si>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</si>
  <si>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</si>
  <si>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</si>
  <si>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</si>
  <si>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</si>
  <si>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</si>
  <si>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</si>
  <si>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</si>
  <si>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</si>
  <si>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</si>
  <si>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</si>
  <si>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</si>
  <si>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</si>
  <si>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</si>
  <si>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</si>
  <si>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</si>
  <si>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</si>
  <si>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</si>
  <si>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</si>
  <si>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</si>
  <si>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</si>
  <si>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</si>
  <si>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</si>
  <si>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</si>
  <si>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</si>
  <si>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</si>
  <si>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</si>
  <si>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</si>
  <si>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</si>
  <si>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</si>
  <si>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</si>
  <si>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</si>
  <si>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</si>
  <si>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</si>
  <si>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</si>
  <si>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</si>
  <si>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</si>
  <si>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</si>
  <si>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</si>
  <si>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</si>
  <si>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</si>
  <si>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</si>
  <si>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</si>
  <si>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</si>
  <si>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</si>
  <si>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</si>
  <si>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</si>
  <si>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</si>
  <si>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</si>
  <si>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</si>
  <si>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</si>
  <si>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</si>
  <si>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</si>
  <si>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</si>
  <si>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</si>
  <si>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</si>
  <si>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</si>
  <si>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</si>
  <si>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</si>
  <si>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</si>
  <si>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</si>
  <si>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</si>
  <si>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</si>
  <si>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</si>
  <si>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</si>
  <si>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</si>
  <si>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</si>
  <si>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</si>
  <si>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</si>
  <si>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</si>
  <si>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</si>
  <si>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</si>
  <si>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</si>
  <si>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</si>
  <si>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</si>
  <si>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</si>
  <si>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</si>
  <si>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</si>
  <si>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</si>
  <si>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</si>
  <si>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</si>
  <si>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</si>
  <si>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</si>
  <si>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</si>
  <si>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</si>
  <si>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</si>
  <si>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</si>
  <si>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</si>
  <si>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</si>
  <si>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</si>
  <si>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</si>
  <si>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</si>
  <si>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</si>
  <si>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</si>
  <si>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</si>
  <si>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</si>
  <si>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</si>
  <si>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</si>
  <si>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</si>
  <si>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</si>
  <si>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</si>
  <si>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</si>
  <si>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</si>
  <si>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</si>
  <si>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</si>
  <si>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</si>
  <si>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</si>
  <si>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</si>
  <si>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</si>
  <si>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</si>
  <si>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</si>
  <si>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</si>
  <si>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</si>
  <si>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</si>
  <si>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</si>
  <si>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</si>
  <si>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</si>
  <si>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</si>
  <si>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</si>
  <si>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</si>
  <si>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</si>
  <si>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</si>
  <si>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</si>
  <si>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</si>
  <si>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</si>
  <si>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</si>
  <si>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</si>
  <si>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</si>
  <si>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</si>
  <si>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</si>
  <si>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</si>
  <si>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</si>
  <si>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</si>
  <si>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</si>
  <si>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</si>
  <si>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</si>
  <si>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</si>
  <si>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</si>
  <si>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</si>
  <si>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</si>
  <si>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</si>
  <si>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</si>
  <si>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</si>
  <si>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</si>
  <si>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</si>
  <si>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</si>
  <si>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</si>
  <si>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</si>
  <si>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</si>
  <si>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</si>
  <si>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</si>
  <si>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</si>
  <si>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</si>
  <si>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</si>
  <si>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</si>
  <si>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</si>
  <si>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</si>
  <si>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</si>
  <si>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</si>
  <si>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</si>
  <si>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</si>
  <si>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</si>
  <si>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</si>
  <si>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</si>
  <si>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</si>
  <si>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</si>
  <si>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</si>
  <si>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</si>
  <si>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</si>
  <si>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</si>
  <si>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</si>
  <si>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</si>
  <si>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</si>
  <si>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</si>
  <si>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</si>
  <si>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</si>
  <si>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</si>
  <si>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</si>
  <si>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</si>
  <si>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</si>
  <si>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</si>
  <si>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</si>
  <si>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</si>
  <si>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</si>
  <si>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</si>
  <si>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</si>
  <si>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</si>
  <si>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</si>
  <si>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</si>
  <si>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</si>
  <si>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</si>
  <si>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</si>
  <si>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</si>
  <si>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</si>
  <si>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</si>
  <si>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</si>
  <si>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</si>
  <si>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</si>
  <si>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</si>
  <si>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</si>
  <si>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</si>
  <si>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</si>
  <si>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</si>
  <si>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</si>
  <si>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</si>
  <si>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</si>
  <si>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</si>
  <si>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</si>
  <si>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</si>
  <si>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</si>
  <si>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</si>
  <si>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</si>
  <si>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</si>
  <si>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</si>
  <si>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</si>
  <si>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</si>
  <si>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</si>
  <si>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</si>
  <si>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</si>
  <si>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</si>
  <si>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</si>
  <si>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</si>
  <si>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</si>
  <si>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</si>
  <si>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</si>
  <si>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</si>
  <si>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</si>
  <si>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</si>
  <si>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</si>
  <si>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</si>
  <si>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</si>
  <si>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</si>
  <si>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</si>
  <si>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</si>
  <si>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</si>
  <si>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</si>
  <si>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</si>
  <si>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</si>
  <si>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</si>
  <si>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</si>
  <si>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</si>
  <si>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</si>
  <si>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</si>
  <si>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</si>
  <si>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</si>
  <si>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</si>
  <si>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</si>
  <si>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</si>
  <si>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</si>
  <si>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</si>
  <si>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</si>
  <si>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</si>
  <si>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</si>
  <si>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</si>
  <si>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</si>
  <si>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</si>
  <si>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</si>
  <si>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</si>
  <si>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</si>
  <si>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</si>
  <si>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</si>
  <si>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</si>
  <si>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</si>
  <si>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</si>
  <si>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</si>
  <si>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</si>
  <si>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</si>
  <si>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</si>
  <si>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</si>
  <si>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</si>
  <si>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</si>
  <si>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</si>
  <si>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</si>
  <si>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</si>
  <si>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</si>
  <si>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</si>
  <si>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</si>
  <si>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</si>
  <si>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</si>
  <si>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</si>
  <si>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</si>
  <si>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</si>
  <si>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</si>
  <si>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</si>
  <si>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</si>
  <si>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</si>
  <si>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</si>
  <si>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</si>
  <si>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</si>
  <si>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</si>
  <si>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</si>
  <si>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</si>
  <si>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</si>
  <si>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</si>
  <si>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</si>
  <si>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</si>
  <si>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</si>
  <si>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</si>
  <si>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</si>
  <si>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</si>
  <si>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</si>
  <si>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</si>
  <si>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</si>
  <si>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</si>
  <si>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</si>
  <si>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</si>
  <si>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</si>
  <si>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</si>
  <si>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</si>
  <si>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</si>
  <si>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</si>
  <si>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</si>
  <si>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</si>
  <si>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</si>
  <si>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</si>
  <si>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</si>
  <si>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</si>
  <si>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</si>
  <si>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</si>
  <si>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</si>
  <si>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</si>
  <si>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</si>
  <si>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</si>
  <si>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</si>
  <si>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</si>
  <si>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</si>
  <si>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</si>
  <si>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</si>
  <si>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</si>
  <si>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</si>
  <si>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</si>
  <si>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</si>
  <si>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</si>
  <si>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</si>
  <si>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</si>
  <si>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</si>
  <si>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</si>
  <si>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</si>
  <si>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</si>
  <si>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</si>
  <si>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</si>
  <si>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</si>
  <si>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</si>
  <si>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</si>
  <si>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</si>
  <si>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</si>
  <si>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</si>
  <si>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</si>
  <si>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</si>
  <si>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</si>
  <si>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</si>
  <si>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</si>
  <si>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</si>
  <si>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</si>
  <si>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</si>
  <si>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</si>
  <si>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</si>
  <si>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</si>
  <si>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</si>
  <si>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</si>
  <si>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</si>
  <si>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</si>
  <si>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</si>
  <si>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</si>
  <si>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</si>
  <si>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</si>
  <si>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</si>
  <si>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</si>
  <si>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</si>
  <si>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</si>
  <si>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</si>
  <si>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</si>
  <si>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</si>
  <si>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</si>
  <si>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</si>
  <si>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</si>
  <si>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</si>
  <si>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</si>
  <si>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</si>
  <si>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</si>
  <si>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</si>
  <si>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</si>
  <si>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</si>
  <si>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</si>
  <si>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</si>
  <si>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</si>
  <si>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</si>
  <si>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</si>
  <si>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</si>
  <si>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</si>
  <si>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</si>
  <si>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</si>
  <si>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</si>
  <si>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</si>
  <si>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</si>
  <si>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</si>
  <si>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</si>
  <si>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</si>
  <si>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</si>
  <si>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</si>
  <si>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</si>
  <si>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</si>
  <si>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</si>
  <si>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</si>
  <si>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</si>
  <si>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</si>
  <si>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</si>
  <si>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</si>
  <si>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</si>
  <si>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</si>
  <si>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</si>
  <si>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</si>
  <si>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</si>
  <si>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</si>
  <si>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</si>
  <si>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</si>
  <si>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</si>
  <si>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</si>
  <si>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</si>
  <si>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</si>
  <si>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</si>
  <si>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</si>
  <si>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</si>
  <si>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</si>
  <si>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</si>
  <si>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</si>
  <si>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</si>
  <si>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</si>
  <si>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</si>
  <si>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</si>
  <si>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</si>
  <si>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</si>
  <si>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</si>
  <si>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</si>
  <si>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</si>
  <si>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</si>
  <si>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</si>
  <si>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</si>
  <si>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</si>
  <si>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</si>
  <si>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</si>
  <si>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</si>
  <si>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</si>
  <si>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</si>
  <si>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</si>
  <si>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</si>
  <si>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</si>
  <si>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</si>
  <si>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</si>
  <si>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</si>
  <si>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</si>
  <si>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</si>
  <si>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</si>
  <si>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</si>
  <si>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</si>
  <si>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</si>
  <si>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</si>
  <si>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</si>
  <si>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</si>
  <si>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</si>
  <si>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</si>
  <si>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</si>
  <si>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</si>
  <si>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</si>
  <si>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</si>
  <si>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</si>
  <si>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</si>
  <si>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</si>
  <si>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</si>
  <si>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</si>
  <si>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</si>
  <si>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</si>
  <si>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</si>
  <si>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</si>
  <si>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</si>
  <si>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</si>
  <si>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</si>
  <si>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</si>
  <si>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</si>
  <si>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</si>
  <si>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</si>
  <si>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</si>
  <si>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</si>
  <si>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</si>
  <si>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</si>
  <si>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</si>
  <si>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</si>
  <si>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</si>
  <si>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</si>
  <si>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</si>
  <si>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</si>
  <si>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</si>
  <si>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</si>
  <si>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</si>
  <si>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</si>
  <si>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</si>
  <si>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</si>
  <si>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</si>
  <si>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</si>
  <si>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</si>
  <si>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</si>
  <si>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</si>
  <si>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</si>
  <si>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</si>
  <si>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</si>
  <si>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</si>
  <si>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</si>
  <si>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</si>
  <si>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</si>
  <si>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</si>
  <si>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</si>
  <si>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</si>
  <si>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</si>
  <si>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</si>
  <si>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</si>
  <si>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</si>
  <si>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</si>
  <si>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</si>
  <si>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</si>
  <si>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</si>
  <si>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</si>
  <si>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</si>
  <si>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</si>
  <si>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</si>
  <si>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</si>
  <si>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</si>
  <si>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</si>
  <si>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</si>
  <si>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</si>
  <si>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</si>
  <si>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</si>
  <si>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</si>
  <si>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</si>
  <si>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</si>
  <si>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</si>
  <si>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</si>
  <si>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</si>
  <si>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</si>
  <si>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</si>
  <si>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</si>
  <si>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</si>
  <si>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</si>
  <si>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</si>
  <si>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</si>
  <si>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</si>
  <si>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</si>
  <si>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</si>
  <si>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</si>
  <si>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</si>
  <si>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</si>
  <si>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</si>
  <si>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</si>
  <si>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</si>
  <si>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</si>
  <si>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</si>
  <si>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</si>
  <si>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</si>
  <si>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</si>
  <si>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</si>
  <si>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</si>
  <si>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</si>
  <si>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</si>
  <si>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</si>
  <si>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</si>
  <si>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</si>
  <si>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</si>
  <si>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</si>
  <si>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</si>
  <si>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</si>
  <si>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</si>
  <si>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</si>
  <si>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</si>
  <si>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</si>
  <si>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</si>
  <si>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</si>
  <si>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</si>
  <si>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</si>
  <si>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</si>
  <si>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</si>
  <si>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</si>
  <si>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</si>
  <si>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</si>
  <si>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</si>
  <si>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</si>
  <si>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</si>
  <si>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</si>
  <si>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</si>
  <si>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</si>
  <si>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</si>
  <si>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</si>
  <si>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</si>
  <si>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</si>
  <si>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</si>
  <si>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</si>
  <si>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</si>
  <si>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</si>
  <si>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</si>
  <si>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</si>
  <si>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</si>
  <si>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</si>
  <si>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</si>
  <si>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</si>
  <si>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</si>
  <si>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</si>
  <si>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</si>
  <si>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</si>
  <si>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</si>
  <si>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</si>
  <si>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</si>
  <si>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</si>
  <si>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</si>
  <si>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</si>
  <si>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</si>
  <si>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</si>
  <si>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</si>
  <si>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</si>
  <si>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</si>
  <si>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</si>
  <si>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</si>
  <si>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</si>
  <si>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</si>
  <si>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</si>
  <si>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</si>
  <si>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</si>
  <si>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</si>
  <si>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</si>
  <si>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</si>
  <si>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</si>
  <si>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</si>
  <si>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</si>
  <si>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</si>
  <si>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</si>
  <si>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</si>
  <si>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</si>
  <si>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</si>
  <si>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</si>
  <si>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</si>
  <si>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</si>
  <si>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</si>
  <si>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</si>
  <si>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</si>
  <si>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</si>
  <si>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</si>
  <si>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</si>
  <si>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</si>
  <si>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</si>
  <si>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</si>
  <si>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</si>
  <si>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</si>
  <si>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</si>
  <si>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</si>
  <si>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</si>
  <si>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</si>
  <si>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</si>
  <si>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</si>
  <si>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</si>
  <si>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</si>
  <si>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</si>
  <si>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</si>
  <si>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</si>
  <si>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</si>
  <si>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</si>
  <si>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</si>
  <si>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</si>
  <si>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</si>
  <si>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</si>
  <si>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</si>
  <si>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</si>
  <si>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</si>
  <si>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</si>
  <si>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</si>
  <si>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</si>
  <si>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</si>
  <si>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</si>
  <si>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</si>
  <si>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</si>
  <si>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</si>
  <si>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</si>
  <si>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</si>
  <si>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</si>
  <si>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</si>
  <si>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</si>
  <si>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</si>
  <si>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</si>
  <si>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</si>
  <si>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</si>
  <si>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</si>
  <si>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</si>
  <si>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</si>
  <si>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</si>
  <si>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</si>
  <si>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</si>
  <si>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</si>
  <si>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</si>
  <si>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</si>
  <si>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</si>
  <si>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</si>
  <si>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</si>
  <si>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</si>
  <si>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</si>
  <si>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</si>
  <si>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</si>
  <si>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</si>
  <si>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</si>
  <si>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</si>
  <si>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</si>
  <si>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</si>
  <si>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</si>
  <si>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</si>
  <si>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</si>
  <si>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</si>
  <si>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</si>
  <si>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</si>
  <si>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</si>
  <si>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</si>
  <si>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</si>
  <si>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</si>
  <si>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</si>
  <si>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</si>
  <si>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</si>
  <si>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</si>
  <si>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</si>
  <si>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</si>
  <si>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</si>
  <si>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</si>
  <si>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</si>
  <si>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</si>
  <si>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</si>
  <si>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</si>
  <si>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</si>
  <si>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</si>
  <si>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</si>
  <si>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</si>
  <si>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</si>
  <si>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</si>
  <si>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</si>
  <si>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</si>
  <si>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</si>
  <si>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</si>
  <si>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</si>
  <si>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</si>
  <si>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</si>
  <si>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</si>
  <si>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</si>
  <si>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</si>
  <si>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</si>
  <si>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</si>
  <si>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</si>
  <si>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</si>
  <si>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</si>
  <si>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</si>
  <si>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</si>
  <si>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</si>
  <si>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</si>
  <si>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</si>
  <si>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</si>
  <si>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</si>
  <si>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</si>
  <si>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</si>
  <si>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</si>
  <si>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</si>
  <si>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</si>
  <si>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</si>
  <si>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</si>
  <si>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</si>
  <si>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</si>
  <si>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</si>
  <si>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</si>
  <si>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</si>
  <si>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</si>
  <si>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</si>
  <si>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</si>
  <si>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</si>
  <si>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</si>
  <si>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</si>
  <si>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</si>
  <si>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</si>
  <si>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</si>
  <si>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</si>
  <si>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</si>
  <si>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</si>
  <si>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</si>
  <si>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</si>
  <si>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</si>
  <si>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</si>
  <si>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</si>
  <si>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</si>
  <si>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</si>
  <si>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</si>
  <si>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</si>
  <si>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</si>
  <si>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</si>
  <si>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</si>
  <si>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</si>
  <si>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</si>
  <si>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</si>
  <si>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</si>
  <si>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</si>
  <si>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</si>
  <si>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</si>
  <si>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</si>
  <si>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</si>
  <si>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</si>
  <si>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</si>
  <si>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</si>
  <si>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</si>
  <si>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</si>
  <si>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</si>
  <si>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</si>
  <si>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</si>
  <si>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</si>
  <si>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</si>
  <si>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</si>
  <si>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</si>
  <si>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</si>
  <si>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</si>
  <si>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</si>
  <si>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</si>
  <si>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</si>
  <si>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</si>
  <si>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</si>
  <si>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</si>
  <si>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</si>
  <si>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</si>
  <si>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</si>
  <si>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</si>
  <si>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</si>
  <si>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</si>
  <si>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</si>
  <si>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</si>
  <si>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</si>
  <si>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</si>
  <si>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</si>
  <si>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</si>
  <si>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</si>
  <si>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</si>
  <si>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</si>
  <si>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</si>
  <si>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</si>
  <si>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</si>
  <si>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</si>
  <si>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</si>
  <si>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</si>
  <si>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</si>
  <si>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</si>
  <si>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</si>
  <si>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</si>
  <si>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</si>
  <si>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</si>
  <si>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</si>
  <si>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</si>
  <si>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</si>
  <si>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</si>
  <si>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</si>
  <si>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</si>
  <si>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</si>
  <si>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</si>
  <si>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</si>
  <si>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</si>
  <si>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</si>
  <si>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</si>
  <si>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</si>
  <si>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</si>
  <si>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</si>
  <si>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</si>
  <si>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</si>
  <si>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</si>
  <si>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</si>
  <si>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</si>
  <si>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</si>
  <si>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</si>
  <si>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</si>
  <si>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</si>
  <si>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</si>
  <si>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</si>
  <si>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</si>
  <si>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</si>
  <si>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</si>
  <si>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</si>
  <si>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</si>
  <si>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</si>
  <si>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</si>
  <si>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</si>
  <si>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</si>
  <si>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</si>
  <si>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</si>
  <si>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</si>
  <si>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</si>
  <si>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</si>
  <si>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</si>
  <si>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</si>
  <si>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</si>
  <si>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</si>
  <si>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</si>
  <si>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</si>
  <si>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</si>
  <si>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</si>
  <si>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</si>
  <si>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</si>
  <si>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</si>
  <si>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</si>
  <si>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</si>
  <si>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</si>
  <si>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</si>
  <si>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</si>
  <si>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</si>
  <si>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</si>
  <si>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</si>
  <si>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</si>
  <si>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</si>
  <si>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</si>
  <si>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</si>
  <si>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</si>
  <si>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</si>
  <si>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</si>
  <si>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</si>
  <si>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</si>
  <si>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</si>
  <si>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</si>
  <si>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</si>
  <si>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</si>
  <si>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</si>
  <si>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</si>
  <si>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</si>
  <si>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</si>
  <si>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</si>
  <si>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</si>
  <si>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</si>
  <si>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</si>
  <si>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</si>
  <si>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</si>
  <si>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</si>
  <si>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</si>
  <si>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</si>
  <si>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</si>
  <si>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</si>
  <si>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</si>
  <si>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</si>
  <si>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</si>
  <si>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</si>
  <si>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</si>
  <si>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</si>
  <si>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</si>
  <si>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</si>
  <si>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</si>
  <si>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</si>
  <si>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</si>
  <si>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</si>
  <si>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</si>
  <si>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</si>
  <si>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</si>
  <si>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</si>
  <si>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</si>
  <si>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</si>
  <si>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</si>
  <si>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</si>
  <si>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</si>
  <si>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</si>
  <si>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</si>
  <si>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</si>
  <si>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</si>
  <si>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</si>
  <si>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</si>
  <si>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</si>
  <si>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</si>
  <si>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</si>
  <si>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</si>
  <si>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</si>
  <si>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</si>
  <si>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</si>
  <si>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</si>
  <si>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</si>
  <si>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</si>
  <si>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</si>
  <si>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</si>
  <si>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</si>
  <si>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</si>
  <si>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</si>
  <si>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</si>
  <si>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</si>
  <si>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</si>
  <si>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</si>
  <si>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</si>
  <si>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</si>
  <si>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</si>
  <si>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</si>
  <si>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</si>
  <si>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</si>
  <si>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</si>
  <si>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</si>
  <si>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</si>
  <si>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</si>
  <si>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</si>
  <si>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</si>
  <si>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</si>
  <si>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</si>
  <si>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</si>
  <si>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</si>
  <si>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</si>
  <si>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</si>
  <si>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</si>
  <si>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</si>
  <si>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</si>
  <si>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</si>
  <si>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</si>
  <si>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</si>
  <si>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</si>
  <si>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</si>
  <si>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</si>
  <si>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</si>
  <si>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</si>
  <si>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</si>
  <si>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</si>
  <si>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</si>
  <si>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</si>
  <si>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</si>
  <si>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</si>
  <si>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</si>
  <si>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</si>
  <si>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</si>
  <si>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</si>
  <si>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</si>
  <si>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</si>
  <si>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</si>
  <si>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</si>
  <si>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</si>
  <si>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</si>
  <si>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</si>
  <si>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</si>
  <si>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</si>
  <si>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</si>
  <si>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</si>
  <si>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</si>
  <si>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</si>
  <si>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</si>
  <si>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</si>
  <si>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</si>
  <si>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</si>
  <si>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</si>
  <si>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</si>
  <si>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</si>
  <si>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</si>
  <si>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</si>
  <si>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</si>
  <si>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</si>
  <si>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</si>
  <si>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</si>
  <si>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</si>
  <si>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</si>
  <si>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</si>
  <si>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</si>
  <si>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</si>
  <si>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</si>
  <si>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</si>
  <si>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</si>
  <si>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</si>
  <si>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</si>
  <si>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</si>
  <si>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</si>
  <si>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</si>
  <si>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</si>
  <si>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</si>
  <si>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</si>
  <si>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</si>
  <si>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</si>
  <si>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</si>
  <si>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</si>
  <si>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</si>
  <si>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</si>
  <si>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</si>
  <si>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</si>
  <si>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</si>
  <si>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</si>
  <si>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</si>
  <si>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</si>
  <si>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</si>
  <si>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</si>
  <si>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</si>
  <si>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</si>
  <si>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</si>
  <si>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</si>
  <si>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</si>
  <si>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</si>
  <si>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</si>
  <si>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</si>
  <si>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</si>
  <si>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</si>
  <si>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</si>
  <si>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</si>
  <si>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</si>
  <si>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</si>
  <si>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</si>
  <si>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</si>
  <si>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</si>
  <si>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</si>
  <si>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</si>
  <si>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</si>
  <si>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</si>
  <si>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</si>
  <si>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</si>
  <si>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</si>
  <si>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</si>
  <si>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</si>
  <si>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</si>
  <si>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</si>
  <si>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</si>
  <si>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</si>
  <si>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</si>
  <si>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</si>
  <si>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</si>
  <si>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</si>
  <si>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</si>
  <si>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</si>
  <si>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</si>
  <si>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</si>
  <si>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</si>
  <si>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</si>
  <si>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</si>
  <si>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</si>
  <si>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</si>
  <si>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</si>
  <si>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</si>
  <si>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</si>
  <si>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</si>
  <si>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</si>
  <si>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</si>
  <si>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</si>
  <si>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</si>
  <si>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</si>
  <si>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</si>
  <si>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</si>
  <si>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</si>
  <si>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</si>
  <si>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</si>
  <si>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</si>
  <si>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</si>
  <si>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</si>
  <si>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</si>
  <si>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</si>
  <si>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</si>
  <si>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</si>
  <si>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</si>
  <si>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</si>
  <si>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</si>
  <si>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</si>
  <si>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</si>
  <si>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</si>
  <si>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</si>
  <si>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</si>
  <si>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</si>
  <si>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</si>
  <si>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</si>
  <si>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</si>
  <si>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</si>
  <si>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</si>
  <si>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</si>
  <si>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</si>
  <si>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</si>
  <si>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</si>
  <si>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</si>
  <si>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</si>
  <si>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</si>
  <si>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</si>
  <si>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</si>
  <si>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</si>
  <si>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</si>
  <si>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</si>
  <si>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</si>
  <si>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</si>
  <si>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</si>
  <si>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</si>
  <si>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</si>
  <si>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</si>
  <si>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</si>
  <si>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</si>
  <si>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</si>
  <si>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</si>
  <si>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</si>
  <si>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</si>
  <si>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</si>
  <si>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</si>
  <si>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</si>
  <si>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</si>
  <si>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</si>
  <si>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</si>
  <si>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</si>
  <si>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</si>
  <si>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</si>
  <si>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</si>
  <si>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</si>
  <si>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</si>
  <si>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</si>
  <si>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</si>
  <si>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</si>
  <si>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</si>
  <si>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</si>
  <si>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</si>
  <si>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</si>
  <si>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</si>
  <si>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</si>
  <si>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</si>
  <si>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</si>
  <si>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</si>
  <si>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</si>
  <si>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</si>
  <si>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</si>
  <si>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</si>
  <si>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</si>
  <si>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</si>
  <si>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</si>
  <si>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</si>
  <si>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</si>
  <si>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</si>
  <si>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</si>
  <si>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</si>
  <si>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</si>
  <si>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</si>
  <si>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</si>
  <si>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</si>
  <si>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</si>
  <si>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</si>
  <si>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</si>
  <si>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</si>
  <si>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</si>
  <si>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</si>
  <si>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</si>
  <si>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</si>
  <si>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</si>
  <si>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</si>
  <si>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</si>
  <si>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</si>
  <si>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</si>
  <si>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</si>
  <si>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</si>
  <si>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</si>
  <si>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</si>
  <si>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</si>
  <si>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</si>
  <si>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</si>
  <si>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</si>
  <si>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</si>
  <si>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</si>
  <si>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</si>
  <si>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</si>
  <si>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</si>
  <si>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</si>
  <si>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</si>
  <si>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</si>
  <si>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</si>
  <si>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</si>
  <si>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</si>
  <si>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</si>
  <si>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</si>
  <si>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</si>
  <si>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</si>
  <si>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</si>
  <si>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</si>
  <si>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</si>
  <si>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</si>
  <si>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</si>
  <si>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</si>
  <si>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</si>
  <si>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</si>
  <si>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</si>
  <si>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</si>
  <si>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</si>
  <si>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</si>
  <si>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</si>
  <si>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</si>
  <si>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</si>
  <si>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</si>
  <si>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</si>
  <si>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</si>
  <si>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</si>
  <si>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</si>
  <si>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</si>
  <si>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</si>
  <si>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</si>
  <si>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</si>
  <si>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</si>
  <si>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</si>
  <si>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</si>
  <si>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</si>
  <si>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</si>
  <si>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</si>
  <si>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</si>
  <si>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</si>
  <si>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</si>
  <si>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</si>
  <si>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</si>
  <si>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</si>
  <si>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</si>
  <si>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</si>
  <si>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</si>
  <si>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</si>
  <si>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</si>
  <si>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</si>
  <si>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</si>
  <si>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</si>
  <si>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</si>
  <si>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</si>
  <si>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</si>
  <si>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</si>
  <si>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</si>
  <si>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</si>
  <si>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</si>
  <si>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</si>
  <si>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</si>
  <si>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</si>
  <si>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</si>
  <si>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</si>
  <si>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</si>
  <si>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</si>
  <si>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</si>
  <si>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</si>
  <si>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</si>
  <si>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</si>
  <si>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</si>
  <si>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</si>
  <si>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</si>
  <si>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</si>
  <si>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</si>
  <si>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</si>
  <si>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</si>
  <si>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</si>
  <si>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</si>
  <si>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</si>
  <si>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</si>
  <si>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</si>
  <si>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</si>
  <si>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</si>
  <si>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</si>
  <si>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</si>
  <si>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</si>
  <si>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</si>
  <si>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</si>
  <si>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</si>
  <si>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</si>
  <si>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</si>
  <si>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</si>
  <si>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</si>
  <si>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</si>
  <si>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</si>
  <si>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</si>
  <si>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</si>
  <si>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</si>
  <si>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</si>
  <si>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</si>
  <si>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</si>
  <si>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</si>
  <si>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</si>
  <si>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</si>
  <si>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</si>
  <si>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</si>
  <si>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</si>
  <si>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</si>
  <si>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</si>
  <si>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</si>
  <si>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</si>
  <si>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</si>
  <si>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</si>
  <si>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</si>
  <si>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</si>
  <si>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</si>
  <si>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</si>
  <si>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</si>
  <si>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</si>
  <si>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</si>
  <si>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</si>
  <si>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</si>
  <si>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</si>
  <si>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</si>
  <si>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</si>
  <si>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</si>
  <si>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</si>
  <si>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</si>
  <si>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</si>
  <si>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</si>
  <si>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</si>
  <si>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</si>
  <si>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</si>
  <si>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</si>
  <si>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</si>
  <si>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</si>
  <si>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</si>
  <si>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</si>
  <si>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</si>
  <si>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</si>
  <si>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</si>
  <si>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</si>
  <si>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</si>
  <si>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</si>
  <si>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</si>
  <si>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</si>
  <si>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</si>
  <si>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</si>
  <si>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</si>
  <si>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</si>
  <si>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</si>
  <si>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</si>
  <si>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</si>
  <si>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</si>
  <si>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</si>
  <si>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</si>
  <si>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</si>
  <si>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</si>
  <si>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</si>
  <si>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</si>
  <si>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</si>
  <si>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</si>
  <si>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</si>
  <si>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</si>
  <si>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</si>
  <si>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</si>
  <si>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</si>
  <si>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</si>
  <si>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</si>
  <si>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</si>
  <si>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</si>
  <si>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</si>
  <si>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</si>
  <si>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</si>
  <si>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</si>
  <si>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</si>
  <si>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</si>
  <si>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</si>
  <si>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</si>
  <si>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</si>
  <si>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</si>
  <si>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</si>
  <si>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</si>
  <si>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</si>
  <si>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</si>
  <si>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</si>
  <si>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</si>
  <si>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</si>
  <si>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</si>
  <si>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</si>
  <si>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</si>
  <si>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</si>
  <si>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</si>
  <si>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</si>
  <si>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</si>
  <si>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</si>
  <si>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</si>
  <si>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</si>
  <si>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</si>
  <si>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</si>
  <si>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</si>
  <si>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</si>
  <si>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</si>
  <si>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</si>
  <si>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</si>
  <si>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</si>
  <si>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</si>
  <si>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</si>
  <si>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</si>
  <si>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</si>
  <si>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</si>
  <si>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</si>
  <si>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</si>
  <si>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</si>
  <si>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</si>
  <si>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</si>
  <si>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</si>
  <si>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</si>
  <si>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</si>
  <si>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</si>
  <si>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</si>
  <si>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</si>
  <si>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</si>
  <si>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</si>
  <si>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</si>
  <si>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</si>
  <si>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</si>
  <si>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</si>
  <si>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</si>
  <si>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</si>
  <si>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</si>
  <si>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</si>
  <si>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</si>
  <si>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</si>
  <si>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</si>
  <si>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</si>
  <si>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</si>
  <si>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</si>
  <si>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</si>
  <si>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</si>
  <si>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</si>
  <si>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</si>
  <si>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</si>
  <si>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</si>
  <si>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</si>
  <si>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</si>
  <si>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</si>
  <si>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</si>
  <si>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</si>
  <si>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</si>
  <si>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</si>
  <si>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</si>
  <si>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</si>
  <si>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</si>
  <si>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</si>
  <si>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</si>
  <si>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</si>
  <si>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</si>
  <si>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</si>
  <si>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</si>
  <si>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</si>
  <si>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</si>
  <si>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</si>
  <si>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</si>
  <si>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</si>
  <si>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</si>
  <si>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</si>
  <si>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</si>
  <si>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</si>
  <si>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</si>
  <si>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</si>
  <si>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</si>
  <si>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</si>
  <si>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</si>
  <si>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</si>
  <si>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</si>
  <si>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</si>
  <si>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</si>
  <si>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</si>
  <si>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</si>
  <si>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</si>
  <si>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</si>
  <si>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</si>
  <si>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</si>
  <si>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</si>
  <si>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</si>
  <si>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</si>
  <si>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</si>
  <si>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</si>
  <si>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</si>
  <si>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</si>
  <si>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</si>
  <si>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</si>
  <si>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</si>
  <si>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</si>
  <si>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</si>
  <si>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</si>
  <si>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</si>
  <si>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</si>
  <si>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</si>
  <si>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</si>
  <si>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</si>
  <si>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</si>
  <si>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</si>
  <si>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</si>
  <si>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</si>
  <si>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</si>
  <si>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</si>
  <si>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</si>
  <si>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</si>
  <si>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</si>
  <si>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</si>
  <si>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</si>
  <si>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</si>
  <si>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</si>
  <si>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</si>
  <si>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</si>
  <si>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</si>
  <si>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</si>
  <si>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</si>
  <si>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</si>
  <si>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</si>
  <si>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</si>
  <si>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</si>
  <si>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</si>
  <si>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</si>
  <si>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</si>
  <si>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</si>
  <si>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</si>
  <si>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</si>
  <si>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</si>
  <si>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</si>
  <si>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</si>
  <si>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</si>
  <si>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</si>
  <si>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</si>
  <si>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</si>
  <si>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</si>
  <si>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</si>
  <si>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</si>
  <si>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</si>
  <si>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</si>
  <si>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</si>
  <si>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</si>
  <si>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</si>
  <si>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</si>
  <si>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</si>
  <si>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</si>
  <si>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</si>
  <si>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</si>
  <si>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</si>
  <si>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</si>
  <si>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</si>
  <si>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</si>
  <si>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</si>
  <si>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</si>
  <si>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</si>
  <si>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</si>
  <si>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</si>
  <si>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</si>
  <si>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</si>
  <si>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</si>
  <si>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</si>
  <si>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</si>
  <si>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</si>
  <si>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</si>
  <si>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</si>
  <si>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</si>
  <si>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</si>
  <si>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</si>
  <si>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</si>
  <si>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</si>
  <si>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</si>
  <si>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</si>
  <si>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</si>
  <si>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</si>
  <si>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</si>
  <si>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</si>
  <si>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</si>
  <si>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</si>
  <si>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</si>
  <si>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</si>
  <si>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</si>
  <si>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</si>
  <si>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</si>
  <si>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</si>
  <si>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</si>
  <si>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</si>
  <si>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</si>
  <si>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</si>
  <si>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</si>
  <si>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</si>
  <si>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</si>
  <si>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</si>
  <si>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</si>
  <si>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</si>
  <si>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</si>
  <si>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</si>
  <si>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</si>
  <si>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</si>
  <si>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</si>
  <si>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</si>
  <si>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</si>
  <si>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</si>
  <si>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</si>
  <si>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</si>
  <si>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</si>
  <si>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</si>
  <si>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</si>
  <si>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</si>
  <si>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</si>
  <si>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</si>
  <si>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</si>
  <si>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</si>
  <si>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</si>
  <si>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</si>
  <si>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</si>
  <si>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</si>
  <si>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</si>
  <si>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</si>
  <si>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</si>
  <si>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</si>
  <si>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</si>
  <si>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</si>
  <si>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</si>
  <si>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</si>
  <si>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</si>
  <si>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</si>
  <si>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</si>
  <si>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</si>
  <si>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</si>
  <si>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</si>
  <si>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</si>
  <si>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</si>
  <si>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</si>
  <si>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</si>
  <si>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</si>
  <si>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</si>
  <si>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</si>
  <si>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</si>
  <si>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</si>
  <si>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</si>
  <si>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</si>
  <si>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</si>
  <si>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</si>
  <si>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</si>
  <si>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</si>
  <si>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</si>
  <si>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</si>
  <si>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</si>
  <si>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</si>
  <si>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</si>
  <si>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</si>
  <si>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</si>
  <si>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</si>
  <si>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</si>
  <si>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</si>
  <si>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</si>
  <si>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</si>
  <si>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</si>
  <si>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</si>
  <si>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</si>
  <si>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</si>
  <si>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</si>
  <si>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</si>
  <si>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</si>
  <si>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</si>
  <si>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</si>
  <si>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</si>
  <si>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</si>
  <si>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</si>
  <si>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</si>
  <si>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</si>
  <si>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</si>
  <si>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</si>
  <si>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</si>
  <si>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</si>
  <si>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</si>
  <si>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</si>
  <si>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</si>
  <si>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</si>
  <si>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</si>
  <si>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</si>
  <si>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</si>
  <si>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</si>
  <si>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</si>
  <si>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</si>
  <si>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</si>
  <si>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</si>
  <si>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</si>
  <si>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</si>
  <si>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</si>
  <si>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</si>
  <si>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</si>
  <si>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</si>
  <si>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</si>
  <si>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</si>
  <si>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</si>
  <si>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</si>
  <si>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</si>
  <si>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</si>
  <si>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</si>
  <si>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</si>
  <si>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</si>
  <si>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</si>
  <si>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</si>
  <si>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</si>
  <si>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</si>
  <si>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</si>
  <si>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</si>
  <si>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</si>
  <si>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</si>
  <si>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</si>
  <si>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</si>
  <si>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</si>
  <si>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</si>
  <si>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</si>
  <si>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</si>
  <si>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</si>
  <si>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</si>
  <si>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</si>
  <si>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</si>
  <si>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</si>
  <si>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</si>
  <si>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</si>
  <si>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</si>
  <si>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</si>
  <si>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</si>
  <si>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</si>
  <si>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</si>
  <si>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</si>
  <si>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</si>
  <si>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</si>
  <si>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</si>
  <si>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</si>
  <si>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</si>
  <si>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</si>
  <si>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</si>
  <si>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</si>
  <si>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</si>
  <si>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</si>
  <si>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</si>
  <si>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</si>
  <si>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</si>
  <si>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</si>
  <si>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</si>
  <si>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</si>
  <si>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</si>
  <si>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</si>
  <si>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</si>
  <si>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</si>
  <si>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</si>
  <si>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</si>
  <si>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</si>
  <si>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</si>
  <si>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</si>
  <si>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</si>
  <si>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</si>
  <si>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</si>
  <si>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</si>
  <si>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</si>
  <si>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</si>
  <si>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</si>
  <si>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</si>
  <si>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</si>
  <si>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</si>
  <si>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</si>
  <si>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</si>
  <si>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</si>
  <si>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</si>
  <si>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</si>
  <si>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</si>
  <si>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</si>
  <si>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</si>
  <si>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</si>
  <si>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</si>
  <si>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</si>
  <si>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</si>
  <si>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</si>
  <si>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</si>
  <si>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</si>
  <si>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</si>
  <si>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</si>
  <si>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</si>
  <si>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</si>
  <si>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</si>
  <si>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</si>
  <si>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</si>
  <si>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</si>
  <si>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</si>
  <si>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</si>
  <si>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</si>
  <si>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</si>
  <si>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</si>
  <si>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</si>
  <si>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</si>
  <si>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</si>
  <si>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</si>
  <si>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</si>
  <si>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</si>
  <si>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</si>
  <si>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</si>
  <si>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</si>
  <si>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</si>
  <si>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</si>
  <si>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</si>
  <si>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</si>
  <si>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</si>
  <si>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</si>
  <si>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</si>
  <si>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</si>
  <si>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</si>
  <si>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</si>
  <si>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</si>
  <si>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</si>
  <si>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</si>
  <si>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</si>
  <si>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</si>
  <si>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</si>
  <si>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</si>
  <si>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</si>
  <si>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</si>
  <si>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</si>
  <si>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</si>
  <si>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</si>
  <si>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</si>
  <si>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</si>
  <si>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</si>
  <si>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</si>
  <si>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</si>
  <si>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</si>
  <si>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</si>
  <si>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</si>
  <si>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</si>
  <si>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</si>
  <si>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</si>
  <si>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</si>
  <si>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</si>
  <si>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</si>
  <si>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</si>
  <si>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</si>
  <si>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</si>
  <si>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</si>
  <si>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</si>
  <si>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</si>
  <si>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</si>
  <si>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</si>
  <si>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</si>
  <si>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</si>
  <si>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</si>
  <si>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</si>
  <si>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</si>
  <si>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</si>
  <si>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</si>
  <si>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</si>
  <si>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</si>
  <si>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</si>
  <si>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</si>
  <si>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</si>
  <si>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</si>
  <si>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</si>
  <si>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</si>
  <si>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</si>
  <si>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</si>
  <si>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</si>
  <si>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</si>
  <si>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</si>
  <si>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</si>
  <si>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</si>
  <si>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</si>
  <si>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</si>
  <si>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</si>
  <si>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</si>
  <si>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</si>
  <si>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</si>
  <si>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</si>
  <si>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</si>
  <si>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</si>
  <si>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</si>
  <si>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</si>
  <si>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</si>
  <si>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</si>
  <si>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</si>
  <si>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</si>
  <si>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</si>
  <si>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</si>
  <si>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</si>
  <si>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</si>
  <si>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</si>
  <si>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</si>
  <si>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</si>
  <si>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</si>
  <si>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</si>
  <si>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</si>
  <si>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</si>
  <si>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</si>
  <si>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</si>
  <si>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</si>
  <si>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</si>
  <si>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</si>
  <si>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</si>
  <si>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</si>
  <si>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</si>
  <si>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</si>
  <si>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</si>
  <si>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</si>
  <si>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</si>
  <si>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</si>
  <si>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</si>
  <si>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</si>
  <si>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</si>
  <si>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</si>
  <si>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</si>
  <si>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</si>
  <si>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</si>
  <si>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</si>
  <si>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</si>
  <si>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</si>
  <si>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</si>
  <si>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</si>
  <si>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</si>
  <si>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</si>
  <si>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</si>
  <si>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</si>
  <si>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</si>
  <si>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</si>
  <si>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</si>
  <si>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</si>
  <si>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</si>
  <si>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</si>
  <si>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</si>
  <si>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</si>
  <si>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</si>
  <si>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</si>
  <si>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</si>
  <si>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</si>
  <si>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</si>
  <si>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</si>
  <si>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</si>
  <si>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</si>
  <si>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</si>
  <si>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</si>
  <si>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</si>
  <si>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</si>
  <si>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</si>
  <si>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</si>
  <si>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</si>
  <si>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</si>
  <si>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</si>
  <si>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</si>
  <si>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</si>
  <si>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</si>
  <si>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</si>
  <si>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</si>
  <si>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</si>
  <si>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</si>
  <si>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</si>
  <si>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</si>
  <si>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</si>
  <si>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</si>
  <si>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</si>
  <si>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</si>
  <si>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</si>
  <si>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</si>
  <si>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</si>
  <si>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</si>
  <si>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</si>
  <si>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</si>
  <si>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</si>
  <si>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</si>
  <si>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</si>
  <si>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</si>
  <si>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</si>
  <si>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</si>
  <si>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</si>
  <si>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</si>
  <si>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</si>
  <si>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</si>
  <si>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</si>
  <si>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</si>
  <si>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</si>
  <si>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</si>
  <si>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</si>
  <si>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</si>
  <si>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</si>
  <si>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</si>
  <si>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</si>
  <si>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</si>
  <si>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</si>
  <si>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</si>
  <si>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</si>
  <si>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</si>
  <si>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</si>
  <si>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</si>
  <si>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</si>
  <si>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</si>
  <si>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</si>
  <si>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</si>
  <si>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</si>
  <si>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</si>
  <si>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</si>
  <si>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</si>
  <si>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</si>
  <si>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</si>
  <si>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</si>
  <si>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</si>
  <si>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</si>
  <si>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</si>
  <si>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</si>
  <si>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</si>
  <si>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</si>
  <si>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</si>
  <si>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</si>
  <si>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</si>
  <si>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</si>
  <si>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</si>
  <si>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</si>
  <si>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</si>
  <si>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</si>
  <si>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</si>
  <si>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</si>
  <si>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</si>
  <si>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</si>
  <si>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</si>
  <si>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</si>
  <si>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</si>
  <si>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</si>
  <si>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</si>
  <si>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</si>
  <si>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</si>
  <si>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</si>
  <si>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</si>
  <si>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</si>
  <si>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</si>
  <si>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</si>
  <si>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</si>
  <si>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</si>
  <si>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</si>
  <si>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</si>
  <si>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</si>
  <si>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</si>
  <si>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</si>
  <si>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</si>
  <si>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</si>
  <si>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</si>
  <si>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</si>
  <si>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</si>
  <si>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</si>
  <si>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</si>
  <si>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</si>
  <si>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</si>
  <si>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</si>
  <si>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</si>
  <si>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</si>
  <si>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</si>
  <si>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</si>
  <si>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</si>
  <si>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</si>
  <si>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</si>
  <si>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</si>
  <si>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</si>
  <si>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</si>
  <si>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</si>
  <si>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</si>
  <si>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</si>
  <si>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</si>
  <si>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</si>
  <si>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</si>
  <si>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</si>
  <si>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</si>
  <si>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</si>
  <si>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</si>
  <si>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</si>
  <si>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</si>
  <si>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</si>
  <si>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</si>
  <si>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</si>
  <si>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</si>
  <si>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</si>
  <si>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</si>
  <si>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</si>
  <si>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</si>
  <si>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</si>
  <si>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</si>
  <si>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</si>
  <si>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</si>
  <si>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</si>
  <si>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</si>
  <si>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</si>
  <si>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</si>
  <si>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</si>
  <si>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</si>
  <si>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</si>
  <si>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</si>
  <si>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</si>
  <si>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</si>
  <si>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</si>
  <si>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</si>
  <si>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</si>
  <si>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</si>
  <si>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</si>
  <si>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</si>
  <si>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</si>
  <si>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</si>
  <si>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</si>
  <si>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</si>
  <si>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</si>
  <si>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</si>
  <si>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</si>
  <si>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</si>
  <si>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</si>
  <si>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</si>
  <si>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</si>
  <si>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</si>
  <si>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</si>
  <si>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</si>
  <si>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</si>
  <si>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</si>
  <si>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</si>
  <si>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</si>
  <si>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</si>
  <si>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</si>
  <si>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</si>
  <si>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</si>
  <si>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</si>
  <si>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</si>
  <si>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</si>
  <si>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</si>
  <si>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</si>
  <si>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</si>
  <si>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</si>
  <si>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</si>
  <si>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</si>
  <si>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</si>
  <si>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</si>
  <si>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</si>
  <si>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</si>
  <si>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</si>
  <si>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</si>
  <si>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</si>
  <si>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</si>
  <si>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</si>
  <si>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</si>
  <si>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</si>
  <si>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</si>
  <si>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</si>
  <si>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</si>
  <si>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</si>
  <si>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</si>
  <si>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</si>
  <si>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</si>
  <si>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</si>
  <si>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</si>
  <si>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</si>
  <si>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</si>
  <si>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</si>
  <si>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</si>
  <si>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</si>
  <si>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</si>
  <si>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</si>
  <si>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</si>
  <si>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</si>
  <si>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</si>
  <si>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</si>
  <si>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</si>
  <si>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</si>
  <si>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</si>
  <si>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</si>
  <si>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</si>
  <si>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</si>
  <si>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</si>
  <si>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</si>
  <si>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</si>
  <si>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</si>
  <si>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</si>
  <si>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</si>
  <si>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</si>
  <si>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</si>
  <si>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</si>
  <si>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</si>
  <si>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</si>
  <si>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</si>
  <si>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</si>
  <si>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</si>
  <si>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</si>
  <si>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</si>
  <si>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</si>
  <si>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</si>
  <si>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</si>
  <si>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</si>
  <si>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</si>
  <si>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</si>
  <si>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</si>
  <si>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</si>
  <si>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</si>
  <si>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</si>
  <si>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</si>
  <si>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</si>
  <si>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</si>
  <si>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</si>
  <si>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</si>
  <si>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</si>
  <si>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</si>
  <si>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</si>
  <si>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</si>
  <si>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</si>
  <si>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</si>
  <si>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</si>
  <si>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</si>
  <si>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</si>
  <si>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</si>
  <si>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</si>
  <si>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</si>
  <si>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</si>
  <si>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</si>
  <si>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</si>
  <si>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</si>
  <si>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</si>
  <si>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</si>
  <si>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</si>
  <si>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</si>
  <si>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</si>
  <si>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</si>
  <si>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</si>
  <si>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</si>
  <si>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</si>
  <si>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</si>
  <si>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</si>
  <si>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</si>
  <si>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</si>
  <si>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</si>
  <si>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</si>
  <si>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</si>
  <si>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</si>
  <si>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</si>
  <si>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</si>
  <si>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</si>
  <si>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</si>
  <si>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</si>
  <si>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</si>
  <si>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</si>
  <si>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</si>
  <si>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</si>
  <si>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</si>
  <si>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</si>
  <si>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</si>
  <si>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</si>
  <si>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</si>
  <si>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</si>
  <si>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</si>
  <si>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</si>
  <si>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</si>
  <si>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</si>
  <si>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</si>
  <si>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</si>
  <si>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</si>
  <si>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</si>
  <si>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</si>
  <si>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</si>
  <si>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</si>
  <si>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</si>
  <si>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</si>
  <si>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</si>
  <si>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</si>
  <si>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</si>
  <si>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</si>
  <si>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</si>
  <si>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</si>
  <si>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</si>
  <si>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</si>
  <si>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</si>
  <si>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</si>
  <si>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</si>
  <si>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</si>
  <si>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</si>
  <si>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</si>
  <si>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</si>
  <si>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</si>
  <si>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</si>
  <si>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</si>
  <si>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</si>
  <si>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</si>
  <si>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</si>
  <si>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</si>
  <si>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</si>
  <si>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</si>
  <si>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</si>
  <si>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</si>
  <si>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</si>
  <si>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</si>
  <si>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</si>
  <si>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</si>
  <si>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</si>
  <si>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</si>
  <si>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</si>
  <si>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</si>
  <si>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</si>
  <si>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</si>
  <si>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</si>
  <si>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</si>
  <si>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</si>
  <si>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</si>
  <si>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</si>
  <si>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</si>
  <si>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</si>
  <si>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</si>
  <si>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</si>
  <si>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</si>
  <si>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</si>
  <si>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</si>
  <si>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</si>
  <si>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</si>
  <si>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</si>
  <si>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</si>
  <si>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</si>
  <si>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</si>
  <si>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</si>
  <si>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</si>
  <si>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</si>
  <si>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</si>
  <si>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</si>
  <si>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</si>
  <si>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</si>
  <si>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</si>
  <si>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</si>
  <si>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</si>
  <si>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</si>
  <si>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</si>
  <si>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</si>
  <si>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</si>
  <si>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</si>
  <si>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</si>
  <si>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</si>
  <si>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</si>
  <si>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</si>
  <si>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</si>
  <si>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</si>
  <si>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</si>
  <si>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</si>
  <si>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</si>
  <si>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</si>
  <si>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</si>
  <si>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</si>
  <si>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</si>
  <si>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</si>
  <si>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</si>
  <si>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</si>
  <si>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</si>
  <si>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</si>
  <si>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</si>
  <si>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</si>
  <si>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</si>
  <si>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</si>
  <si>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</si>
  <si>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</si>
  <si>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</si>
  <si>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</si>
  <si>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</si>
  <si>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</si>
  <si>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</si>
  <si>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</si>
  <si>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</si>
  <si>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</si>
  <si>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</si>
  <si>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</si>
  <si>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</si>
  <si>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</si>
  <si>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</si>
  <si>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</si>
  <si>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</si>
  <si>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</si>
  <si>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</si>
  <si>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</si>
  <si>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</si>
  <si>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</si>
  <si>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</si>
  <si>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</si>
  <si>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</si>
  <si>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</si>
  <si>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</si>
  <si>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</si>
  <si>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</si>
  <si>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</si>
  <si>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</si>
  <si>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</si>
  <si>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</si>
  <si>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</si>
  <si>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</si>
  <si>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</si>
  <si>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</si>
  <si>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</si>
  <si>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</si>
  <si>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</si>
  <si>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</si>
  <si>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</si>
  <si>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</si>
  <si>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</si>
  <si>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</si>
  <si>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</si>
  <si>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</si>
  <si>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</si>
  <si>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</si>
  <si>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</si>
  <si>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</si>
  <si>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</si>
  <si>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</si>
  <si>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</si>
  <si>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</si>
  <si>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</si>
  <si>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</si>
  <si>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</si>
  <si>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</si>
  <si>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</si>
  <si>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</si>
  <si>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</si>
  <si>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</si>
  <si>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</si>
  <si>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</si>
  <si>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</si>
  <si>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</si>
  <si>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</si>
  <si>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</si>
  <si>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</si>
  <si>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</si>
  <si>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</si>
  <si>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</si>
  <si>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</si>
  <si>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</si>
  <si>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</si>
  <si>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</si>
  <si>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</si>
  <si>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</si>
  <si>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</si>
  <si>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</si>
  <si>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</si>
  <si>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</si>
  <si>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</si>
  <si>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</si>
  <si>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</si>
  <si>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</si>
  <si>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</si>
  <si>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</si>
  <si>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</si>
  <si>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</si>
  <si>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</si>
  <si>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</si>
  <si>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</si>
  <si>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</si>
  <si>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</si>
  <si>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</si>
  <si>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</si>
  <si>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</si>
  <si>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</si>
  <si>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</si>
  <si>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</si>
  <si>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</si>
  <si>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</si>
  <si>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</si>
  <si>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</si>
  <si>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</si>
  <si>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</si>
  <si>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</si>
  <si>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</si>
  <si>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</si>
  <si>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</si>
  <si>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</si>
  <si>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</si>
  <si>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</si>
  <si>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</si>
  <si>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</si>
  <si>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</si>
  <si>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</si>
  <si>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</si>
  <si>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</si>
  <si>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</si>
  <si>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</si>
  <si>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</si>
  <si>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</si>
  <si>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</si>
  <si>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</si>
  <si>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</si>
  <si>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</si>
  <si>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</si>
  <si>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</si>
  <si>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</si>
  <si>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</si>
  <si>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</si>
  <si>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</si>
  <si>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</si>
  <si>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</si>
  <si>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</si>
  <si>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</si>
  <si>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</si>
  <si>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</si>
  <si>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</si>
  <si>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</si>
  <si>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</si>
  <si>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</si>
  <si>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</si>
  <si>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</si>
  <si>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</si>
  <si>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</si>
  <si>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</si>
  <si>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</si>
  <si>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</si>
  <si>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</si>
  <si>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</si>
  <si>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</si>
  <si>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</si>
  <si>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</si>
  <si>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</si>
  <si>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</si>
  <si>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</si>
  <si>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</si>
  <si>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</si>
  <si>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</si>
  <si>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</si>
  <si>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</si>
  <si>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</si>
  <si>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</si>
  <si>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</si>
  <si>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</si>
  <si>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</si>
  <si>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</si>
  <si>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</si>
  <si>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</si>
  <si>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</si>
  <si>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</si>
  <si>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</si>
  <si>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</si>
  <si>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</si>
  <si>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</si>
  <si>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</si>
  <si>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</si>
  <si>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</si>
  <si>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</si>
  <si>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</si>
  <si>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</si>
  <si>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</si>
  <si>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</si>
  <si>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</si>
  <si>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</si>
  <si>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</si>
  <si>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</si>
  <si>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</si>
  <si>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</si>
  <si>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</si>
  <si>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</si>
  <si>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</si>
  <si>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</si>
  <si>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</si>
  <si>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</si>
  <si>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</si>
  <si>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</si>
  <si>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</si>
  <si>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</si>
  <si>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</si>
  <si>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</si>
  <si>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</si>
  <si>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</si>
  <si>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</si>
  <si>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</si>
  <si>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</si>
  <si>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</si>
  <si>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</si>
  <si>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</si>
  <si>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</si>
  <si>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</si>
  <si>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</si>
  <si>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</si>
  <si>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</si>
  <si>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</si>
  <si>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</si>
  <si>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</si>
  <si>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</si>
  <si>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</si>
  <si>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</si>
  <si>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</si>
  <si>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</si>
  <si>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</si>
  <si>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</si>
  <si>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</si>
  <si>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</si>
  <si>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</si>
  <si>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</si>
  <si>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</si>
  <si>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</si>
  <si>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</si>
  <si>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</si>
  <si>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</si>
  <si>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</si>
  <si>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</si>
  <si>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</si>
  <si>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</si>
  <si>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</si>
  <si>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</si>
  <si>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</si>
  <si>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</si>
  <si>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</si>
  <si>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</si>
  <si>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</si>
  <si>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</si>
  <si>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</si>
  <si>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</si>
  <si>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</si>
  <si>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</si>
  <si>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</si>
  <si>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</si>
  <si>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</si>
  <si>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</si>
  <si>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</si>
  <si>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</si>
  <si>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</si>
  <si>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</si>
  <si>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</si>
  <si>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</si>
  <si>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</si>
  <si>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</si>
  <si>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</si>
  <si>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</si>
  <si>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</si>
  <si>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</si>
  <si>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</si>
  <si>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</si>
  <si>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</si>
  <si>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</si>
  <si>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</si>
  <si>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</si>
  <si>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</si>
  <si>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</si>
  <si>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</si>
  <si>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</si>
  <si>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</si>
  <si>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</si>
  <si>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</si>
  <si>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</si>
  <si>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</si>
  <si>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</si>
  <si>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</si>
  <si>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</si>
  <si>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</si>
  <si>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</si>
  <si>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</si>
  <si>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</si>
  <si>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</si>
  <si>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</si>
  <si>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</si>
  <si>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</si>
  <si>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</si>
  <si>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</si>
  <si>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</si>
  <si>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</si>
  <si>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</si>
  <si>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</si>
  <si>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</si>
  <si>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</si>
  <si>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</si>
  <si>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</si>
  <si>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</si>
  <si>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</si>
  <si>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</si>
  <si>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</si>
  <si>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</si>
  <si>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</si>
  <si>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</si>
  <si>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</si>
  <si>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</si>
  <si>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</si>
  <si>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</si>
  <si>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</si>
  <si>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</si>
  <si>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</si>
  <si>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</si>
  <si>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</si>
  <si>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</si>
  <si>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</si>
  <si>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</si>
  <si>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</si>
  <si>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</si>
  <si>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</si>
  <si>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</si>
  <si>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</si>
  <si>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</si>
  <si>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</si>
  <si>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</si>
  <si>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</si>
  <si>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</si>
  <si>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</si>
  <si>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</si>
  <si>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</si>
  <si>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</si>
  <si>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</si>
  <si>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</si>
  <si>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</si>
  <si>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</si>
  <si>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</si>
  <si>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</si>
  <si>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</si>
  <si>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</si>
  <si>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</si>
  <si>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</si>
  <si>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</si>
  <si>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</si>
  <si>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</si>
  <si>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</si>
  <si>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</si>
  <si>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</si>
  <si>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</si>
  <si>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</si>
  <si>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</si>
  <si>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</si>
  <si>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</si>
  <si>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</si>
  <si>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</si>
  <si>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</si>
  <si>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</si>
  <si>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</si>
  <si>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</si>
  <si>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</si>
  <si>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</si>
  <si>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</si>
  <si>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</si>
  <si>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</si>
  <si>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</si>
  <si>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</si>
  <si>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</si>
  <si>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</si>
  <si>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</si>
  <si>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</si>
  <si>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</si>
  <si>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</si>
  <si>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</si>
  <si>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</si>
  <si>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</si>
  <si>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</si>
  <si>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</si>
  <si>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</si>
  <si>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</si>
  <si>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</si>
  <si>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</si>
  <si>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</si>
  <si>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</si>
  <si>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</si>
  <si>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</si>
  <si>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</si>
  <si>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</si>
  <si>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</si>
  <si>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</si>
  <si>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</si>
  <si>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</si>
  <si>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</si>
  <si>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</si>
  <si>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</si>
  <si>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</si>
  <si>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</si>
  <si>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</si>
  <si>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</si>
  <si>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</si>
  <si>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</si>
  <si>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</si>
  <si>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</si>
  <si>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</si>
  <si>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</si>
  <si>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</si>
  <si>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</si>
  <si>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</si>
  <si>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</si>
  <si>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</si>
  <si>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</si>
  <si>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</si>
  <si>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</si>
  <si>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</si>
  <si>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</si>
  <si>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</si>
  <si>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</si>
  <si>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</si>
  <si>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</si>
  <si>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</si>
  <si>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</si>
  <si>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</si>
  <si>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</si>
  <si>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</si>
  <si>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</si>
  <si>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</si>
  <si>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</si>
  <si>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</si>
  <si>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</si>
  <si>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</si>
  <si>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</si>
  <si>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</si>
  <si>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</si>
  <si>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</si>
  <si>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</si>
  <si>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</si>
  <si>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</si>
  <si>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</si>
  <si>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</si>
  <si>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</si>
  <si>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</si>
  <si>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</si>
  <si>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</si>
  <si>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</si>
  <si>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</si>
  <si>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</si>
  <si>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</si>
  <si>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</si>
  <si>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</si>
  <si>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</si>
  <si>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</si>
  <si>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</si>
  <si>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</si>
  <si>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</si>
  <si>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</si>
  <si>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</si>
  <si>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</si>
  <si>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</si>
  <si>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</si>
  <si>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</si>
  <si>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</si>
  <si>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</si>
  <si>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</si>
  <si>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</si>
  <si>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</si>
  <si>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</si>
  <si>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</si>
  <si>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</si>
  <si>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</si>
  <si>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</si>
  <si>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</si>
  <si>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</si>
  <si>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</si>
  <si>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</si>
  <si>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</si>
  <si>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</si>
  <si>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</si>
  <si>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</si>
  <si>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</si>
  <si>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</si>
  <si>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</si>
  <si>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</si>
  <si>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</si>
  <si>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</si>
  <si>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</si>
  <si>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</si>
  <si>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</si>
  <si>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</si>
  <si>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</si>
  <si>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</si>
  <si>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</si>
  <si>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</si>
  <si>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</si>
  <si>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</si>
  <si>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</si>
  <si>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</si>
  <si>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</si>
  <si>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</si>
  <si>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</si>
  <si>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</si>
  <si>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</si>
  <si>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</si>
  <si>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</si>
  <si>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</si>
  <si>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</si>
  <si>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</si>
  <si>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</si>
  <si>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</si>
  <si>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</si>
  <si>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</si>
  <si>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</si>
  <si>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</si>
  <si>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</si>
  <si>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</si>
  <si>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</si>
  <si>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</si>
  <si>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</si>
  <si>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</si>
  <si>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</si>
  <si>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</si>
  <si>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</si>
  <si>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</si>
  <si>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</si>
  <si>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</si>
  <si>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</si>
  <si>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</si>
  <si>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</si>
  <si>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</si>
  <si>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</si>
  <si>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</si>
  <si>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</si>
  <si>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</si>
  <si>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</si>
  <si>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</si>
  <si>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</si>
  <si>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</si>
  <si>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</si>
  <si>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</si>
  <si>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</si>
  <si>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</si>
  <si>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</si>
  <si>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</si>
  <si>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</si>
  <si>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</si>
  <si>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</si>
  <si>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</si>
  <si>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</si>
  <si>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</si>
  <si>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</si>
  <si>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</si>
  <si>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</si>
  <si>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</si>
  <si>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</si>
  <si>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</si>
  <si>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</si>
  <si>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</si>
  <si>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</si>
  <si>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</si>
  <si>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</si>
  <si>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</si>
  <si>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</si>
  <si>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</si>
  <si>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</si>
  <si>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</si>
  <si>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</si>
  <si>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</si>
  <si>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</si>
  <si>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</si>
  <si>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</si>
  <si>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</si>
  <si>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</si>
  <si>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</si>
  <si>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</si>
  <si>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</si>
  <si>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</si>
  <si>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</si>
  <si>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</si>
  <si>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</si>
  <si>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</si>
  <si>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</si>
  <si>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</si>
  <si>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</si>
  <si>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</si>
  <si>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</si>
  <si>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</si>
  <si>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</si>
  <si>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</si>
  <si>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</si>
  <si>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</si>
  <si>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</si>
  <si>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</si>
  <si>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</si>
  <si>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</si>
  <si>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</si>
  <si>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</si>
  <si>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</si>
  <si>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</si>
  <si>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</si>
  <si>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</si>
  <si>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</si>
  <si>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</si>
  <si>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</si>
  <si>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</si>
  <si>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</si>
  <si>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</si>
  <si>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</si>
  <si>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</si>
  <si>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</si>
  <si>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</si>
  <si>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</si>
  <si>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</si>
  <si>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</si>
  <si>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</si>
  <si>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</si>
  <si>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</si>
  <si>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</si>
  <si>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</si>
  <si>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</si>
  <si>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</si>
  <si>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</si>
  <si>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</si>
  <si>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</si>
  <si>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</si>
  <si>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</si>
  <si>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</si>
  <si>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</si>
  <si>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</si>
  <si>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</si>
  <si>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</si>
  <si>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</si>
  <si>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</si>
  <si>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</si>
  <si>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</si>
  <si>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</si>
  <si>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</si>
  <si>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</si>
  <si>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</si>
  <si>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</si>
  <si>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</si>
  <si>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</si>
  <si>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</si>
  <si>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</si>
  <si>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</si>
  <si>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</si>
  <si>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</si>
  <si>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</si>
  <si>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</si>
  <si>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</si>
  <si>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</si>
  <si>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</si>
  <si>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</si>
  <si>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</si>
  <si>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</si>
  <si>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</si>
  <si>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</si>
  <si>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</si>
  <si>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</si>
  <si>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</si>
  <si>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</si>
  <si>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</si>
  <si>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</si>
  <si>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</si>
  <si>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</si>
  <si>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</si>
  <si>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</si>
  <si>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</si>
  <si>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</si>
  <si>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</si>
  <si>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</si>
  <si>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</si>
  <si>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</si>
  <si>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</si>
  <si>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</si>
  <si>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</si>
  <si>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</si>
  <si>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</si>
  <si>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</si>
  <si>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</si>
  <si>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</si>
  <si>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</si>
  <si>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</si>
  <si>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</si>
  <si>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</si>
  <si>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</si>
  <si>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</si>
  <si>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</si>
  <si>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</si>
  <si>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</si>
  <si>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</si>
  <si>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</si>
  <si>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</si>
  <si>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</si>
  <si>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</si>
  <si>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</si>
  <si>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</si>
  <si>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</si>
  <si>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</si>
  <si>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</si>
  <si>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</si>
  <si>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</si>
  <si>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</si>
  <si>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</si>
  <si>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</si>
  <si>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</si>
  <si>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</si>
  <si>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</si>
  <si>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</si>
  <si>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</si>
  <si>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</si>
  <si>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</si>
  <si>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</si>
  <si>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</si>
  <si>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</si>
  <si>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</si>
  <si>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</si>
  <si>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</si>
  <si>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</si>
  <si>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</si>
  <si>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</si>
  <si>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</si>
  <si>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</si>
  <si>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</si>
  <si>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</si>
  <si>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</si>
  <si>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</si>
  <si>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</si>
  <si>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</si>
  <si>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</si>
  <si>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</si>
  <si>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</si>
  <si>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</si>
  <si>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</si>
  <si>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</si>
  <si>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</si>
  <si>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</si>
  <si>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</si>
  <si>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</si>
  <si>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</si>
  <si>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</si>
  <si>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</si>
  <si>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</si>
  <si>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</si>
  <si>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</si>
  <si>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</si>
  <si>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</si>
  <si>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</si>
  <si>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</si>
  <si>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</si>
  <si>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</si>
  <si>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</si>
  <si>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</si>
  <si>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</si>
  <si>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</si>
  <si>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</si>
  <si>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</si>
  <si>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</si>
  <si>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</si>
  <si>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</si>
  <si>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</si>
  <si>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</si>
  <si>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</si>
  <si>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</si>
  <si>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</si>
  <si>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</si>
  <si>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</si>
  <si>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</si>
  <si>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</si>
  <si>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</si>
  <si>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</si>
  <si>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</si>
  <si>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</si>
  <si>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</si>
  <si>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</si>
  <si>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</si>
  <si>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</si>
  <si>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</si>
  <si>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</si>
  <si>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</si>
  <si>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</si>
  <si>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</si>
  <si>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</si>
  <si>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</si>
  <si>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</si>
  <si>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</si>
  <si>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</si>
  <si>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</si>
  <si>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</si>
  <si>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</si>
  <si>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</si>
  <si>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</si>
  <si>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</si>
  <si>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</si>
  <si>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</si>
  <si>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</si>
  <si>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</si>
  <si>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</si>
  <si>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</si>
  <si>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</si>
  <si>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</si>
  <si>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</si>
  <si>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</si>
  <si>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</si>
  <si>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</si>
  <si>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</si>
  <si>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</si>
  <si>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</si>
  <si>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</si>
  <si>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</si>
  <si>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</si>
  <si>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</si>
  <si>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</si>
  <si>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</si>
  <si>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</si>
  <si>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</si>
  <si>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</si>
  <si>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</si>
  <si>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</si>
  <si>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</si>
  <si>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</si>
  <si>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</si>
  <si>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</si>
  <si>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</si>
  <si>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</si>
  <si>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</si>
  <si>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</si>
  <si>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</si>
  <si>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</si>
  <si>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</si>
  <si>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</si>
  <si>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</si>
  <si>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</si>
  <si>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</si>
  <si>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</si>
  <si>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</si>
  <si>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</si>
  <si>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</si>
  <si>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</si>
  <si>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</si>
  <si>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</si>
  <si>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</si>
  <si>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</si>
  <si>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</si>
  <si>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</si>
  <si>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</si>
  <si>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</si>
  <si>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</si>
  <si>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</si>
  <si>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</si>
  <si>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</si>
  <si>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</si>
  <si>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</si>
  <si>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</si>
  <si>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</si>
  <si>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</si>
  <si>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</si>
  <si>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</si>
  <si>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</si>
  <si>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</si>
  <si>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</si>
  <si>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</si>
  <si>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</si>
  <si>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</si>
  <si>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</si>
  <si>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</si>
  <si>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</si>
  <si>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</si>
  <si>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</si>
  <si>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</si>
  <si>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</si>
  <si>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</si>
  <si>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</si>
  <si>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</si>
  <si>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</si>
  <si>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</si>
  <si>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</si>
  <si>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</si>
  <si>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</si>
  <si>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</si>
  <si>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</si>
  <si>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</si>
  <si>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</si>
  <si>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</si>
  <si>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</si>
  <si>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</si>
  <si>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</si>
  <si>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</si>
  <si>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</si>
  <si>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</si>
  <si>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</si>
  <si>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</si>
  <si>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</si>
  <si>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</si>
  <si>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</si>
  <si>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</si>
  <si>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</si>
  <si>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</si>
  <si>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</si>
  <si>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</si>
  <si>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</si>
  <si>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</si>
  <si>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</si>
  <si>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</si>
  <si>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</si>
  <si>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</si>
  <si>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</si>
  <si>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</si>
  <si>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</si>
  <si>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</si>
  <si>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</si>
  <si>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</si>
  <si>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</si>
  <si>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</si>
  <si>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</si>
  <si>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</si>
  <si>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</si>
  <si>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</si>
  <si>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</si>
  <si>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</si>
  <si>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</si>
  <si>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</si>
  <si>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</si>
  <si>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</si>
  <si>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</si>
  <si>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</si>
  <si>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</si>
  <si>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</si>
  <si>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</si>
  <si>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</si>
  <si>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</si>
  <si>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</si>
  <si>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</si>
  <si>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</si>
  <si>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</si>
  <si>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</si>
  <si>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</si>
  <si>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</si>
  <si>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</si>
  <si>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</si>
  <si>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</si>
  <si>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</si>
  <si>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</si>
  <si>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</si>
  <si>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</si>
  <si>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</si>
  <si>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</si>
  <si>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</si>
  <si>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</si>
  <si>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</si>
  <si>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</si>
  <si>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</si>
  <si>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</si>
  <si>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</si>
  <si>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</si>
  <si>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</si>
  <si>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</si>
  <si>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</si>
  <si>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</si>
  <si>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</si>
  <si>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</si>
  <si>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</si>
  <si>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</si>
  <si>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</si>
  <si>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</si>
  <si>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</si>
  <si>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</si>
  <si>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</si>
  <si>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</si>
  <si>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</si>
  <si>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</si>
  <si>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</si>
  <si>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</si>
  <si>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</si>
  <si>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</si>
  <si>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</si>
  <si>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</si>
  <si>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</si>
  <si>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</si>
  <si>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</si>
  <si>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</si>
  <si>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</si>
  <si>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</si>
  <si>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</si>
  <si>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</si>
  <si>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</si>
  <si>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</si>
  <si>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</si>
  <si>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</si>
  <si>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</si>
  <si>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</si>
  <si>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</si>
  <si>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</si>
  <si>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</si>
  <si>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</si>
  <si>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</si>
  <si>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</si>
  <si>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</si>
  <si>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</si>
  <si>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</si>
  <si>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</si>
  <si>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</si>
  <si>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</si>
  <si>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</si>
  <si>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</si>
  <si>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</si>
  <si>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</si>
  <si>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</si>
  <si>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</si>
  <si>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</si>
  <si>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</si>
  <si>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</si>
  <si>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</si>
  <si>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</si>
  <si>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</si>
  <si>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</si>
  <si>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</si>
  <si>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</si>
  <si>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</si>
  <si>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</si>
  <si>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</si>
  <si>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</si>
  <si>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</si>
  <si>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</si>
  <si>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</si>
  <si>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</si>
  <si>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</si>
  <si>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</si>
  <si>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</si>
  <si>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</si>
  <si>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</si>
  <si>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</si>
  <si>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</si>
  <si>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</si>
  <si>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</si>
  <si>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</si>
  <si>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</si>
  <si>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</si>
  <si>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</si>
  <si>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</si>
  <si>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</si>
  <si>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</si>
  <si>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</si>
  <si>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</si>
  <si>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</si>
  <si>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</si>
  <si>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</si>
  <si>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</si>
  <si>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</si>
  <si>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</si>
  <si>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</si>
  <si>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</si>
  <si>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</si>
  <si>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</si>
  <si>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</si>
  <si>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</si>
  <si>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</si>
  <si>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</si>
  <si>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</si>
  <si>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</si>
  <si>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</si>
  <si>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</si>
  <si>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</si>
  <si>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</si>
  <si>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</si>
  <si>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</si>
  <si>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DOURDOU</t>
  </si>
  <si>
    <t xml:space="preserve">NOM_PRELEV_DETERM</t>
  </si>
  <si>
    <t xml:space="preserve">AQUASCOP BIOLOGIE site de Monptellier</t>
  </si>
  <si>
    <t xml:space="preserve">LB_STATION</t>
  </si>
  <si>
    <t xml:space="preserve">LE DOURDOU A GRAND VABRE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</si>
  <si>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</si>
  <si>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</si>
  <si>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</si>
  <si>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</si>
  <si>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IBMR-20-M55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</si>
  <si>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</si>
  <si>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</si>
  <si>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</si>
  <si>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</si>
  <si>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</si>
  <si>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</si>
  <si>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</si>
  <si>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</si>
  <si>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</si>
  <si>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</si>
  <si>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</si>
  <si>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</si>
  <si>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</si>
  <si>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</si>
  <si>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</si>
  <si>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</si>
  <si>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</si>
  <si>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</si>
  <si>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</si>
  <si>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</si>
  <si>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</si>
  <si>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</si>
  <si>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</si>
  <si>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</si>
  <si>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</si>
  <si>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</si>
  <si>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</si>
  <si>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</si>
  <si>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</si>
  <si>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</si>
  <si>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</si>
  <si>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</si>
  <si>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</si>
  <si>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</si>
  <si>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</si>
  <si>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</si>
  <si>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</si>
  <si>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</si>
  <si>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</si>
  <si>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</si>
  <si>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</si>
  <si>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</si>
  <si>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</si>
  <si>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</si>
  <si>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</si>
  <si>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</si>
  <si>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</si>
  <si>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</si>
  <si>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</si>
  <si>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</si>
  <si>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</si>
  <si>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</si>
  <si>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</si>
  <si>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</si>
  <si>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</si>
  <si>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</si>
  <si>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</si>
  <si>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</si>
  <si>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</si>
  <si>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</si>
  <si>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</si>
  <si>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</si>
  <si>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</si>
  <si>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</si>
  <si>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</si>
  <si>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</si>
  <si>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</si>
  <si>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</si>
  <si>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</si>
  <si>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</si>
  <si>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</si>
  <si>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</si>
  <si>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</si>
  <si>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</si>
  <si>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</si>
  <si>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</si>
  <si>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</si>
  <si>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Suggestion : Déplacer la limite aval de 10m en amont pour éviter la mouille de plus d'1,5m de profondeur.</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</si>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</sst>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9" colorId="64" zoomScale="90" zoomScaleNormal="90" zoomScalePageLayoutView="100" workbookViewId="0">
      <selection pane="topLeft" activeCell="I85" activeCellId="0" sqref="I85"/>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648856</v>
      </c>
      <c r="G10" s="25"/>
      <c r="H10" s="25"/>
    </row>
    <row r="11" customFormat="false" ht="15" hidden="false" customHeight="false" outlineLevel="0" collapsed="false">
      <c r="A11" s="26" t="s">
        <v>5183</v>
      </c>
      <c r="B11" s="30" t="n">
        <v>44020</v>
      </c>
      <c r="D11" s="26" t="s">
        <v>5184</v>
      </c>
      <c r="E11" s="29" t="n">
        <v>6392654</v>
      </c>
      <c r="G11" s="25"/>
      <c r="H11" s="25"/>
    </row>
    <row r="12" customFormat="false" ht="15" hidden="false" customHeight="false" outlineLevel="0" collapsed="false">
      <c r="A12" s="26" t="s">
        <v>5185</v>
      </c>
      <c r="B12" s="29" t="s">
        <v>5186</v>
      </c>
      <c r="D12" s="26" t="s">
        <v>5187</v>
      </c>
      <c r="E12" s="29" t="n">
        <v>648897</v>
      </c>
      <c r="G12" s="25"/>
      <c r="H12" s="25"/>
    </row>
    <row r="13" customFormat="false" ht="17.25" hidden="false" customHeight="true" outlineLevel="0" collapsed="false">
      <c r="A13" s="12"/>
      <c r="B13" s="31"/>
      <c r="D13" s="26" t="s">
        <v>5188</v>
      </c>
      <c r="E13" s="29" t="n">
        <v>6392747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648856</v>
      </c>
    </row>
    <row r="18" customFormat="false" ht="15" hidden="false" customHeight="false" outlineLevel="0" collapsed="false">
      <c r="A18" s="36"/>
      <c r="B18" s="37" t="s">
        <v>5196</v>
      </c>
      <c r="C18" s="38" t="n">
        <f aca="false">E11</f>
        <v>6392654</v>
      </c>
    </row>
    <row r="19" customFormat="false" ht="15" hidden="false" customHeight="false" outlineLevel="0" collapsed="false">
      <c r="A19" s="33" t="s">
        <v>5197</v>
      </c>
      <c r="B19" s="39" t="n">
        <v>203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46.7</v>
      </c>
      <c r="D35" s="52" t="s">
        <v>5215</v>
      </c>
      <c r="E35" s="53" t="n">
        <v>53.3</v>
      </c>
    </row>
    <row r="36" s="56" customFormat="true" ht="15" hidden="false" customHeight="true" outlineLevel="0" collapsed="false">
      <c r="A36" s="54" t="s">
        <v>5216</v>
      </c>
      <c r="B36" s="34" t="n">
        <v>50</v>
      </c>
      <c r="C36" s="50"/>
      <c r="D36" s="55" t="s">
        <v>5217</v>
      </c>
      <c r="E36" s="34" t="n">
        <v>56.1</v>
      </c>
    </row>
    <row r="37" s="56" customFormat="true" ht="15" hidden="false" customHeight="true" outlineLevel="0" collapsed="false">
      <c r="A37" s="54" t="s">
        <v>5218</v>
      </c>
      <c r="B37" s="34" t="n">
        <v>10.7</v>
      </c>
      <c r="C37" s="50"/>
      <c r="D37" s="55" t="s">
        <v>5219</v>
      </c>
      <c r="E37" s="34" t="n">
        <v>10.7</v>
      </c>
    </row>
    <row r="38" s="56" customFormat="true" ht="15" hidden="false" customHeight="true" outlineLevel="0" collapsed="false">
      <c r="A38" s="54" t="s">
        <v>5220</v>
      </c>
      <c r="B38" s="34" t="n">
        <v>23</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3</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2</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1</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5275</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15</v>
      </c>
      <c r="E98" s="82" t="n">
        <v>3.5</v>
      </c>
      <c r="F98" s="82" t="s">
        <v>5275</v>
      </c>
      <c r="G98" s="85"/>
      <c r="H98" s="86"/>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1</v>
      </c>
      <c r="E99" s="82"/>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0.01</v>
      </c>
      <c r="E100" s="82" t="n">
        <v>0.01</v>
      </c>
      <c r="F100" s="82" t="s">
        <v>5275</v>
      </c>
      <c r="G100" s="85"/>
      <c r="H100" s="86"/>
    </row>
    <row r="101" customFormat="false" ht="15" hidden="false" customHeight="false" outlineLevel="0" collapsed="false">
      <c r="A101" s="78" t="s">
        <v>2601</v>
      </c>
      <c r="B101" s="79" t="str">
        <f aca="false">IF(A101="NEWCOD",IF(ISBLANK(G101),"renseigner le champ 'Nouveau taxon'",G101),VLOOKUP(A101,'Ref Taxo'!A:B,2,FALSE()))</f>
        <v>Lemanea</v>
      </c>
      <c r="C101" s="80" t="n">
        <f aca="false">IF(A101="NEWCOD",IF(ISBLANK(H101),"NoCod",H101),VLOOKUP(A101,'Ref Taxo'!A:D,4,FALSE()))</f>
        <v>1159</v>
      </c>
      <c r="D101" s="81" t="n">
        <v>1.15</v>
      </c>
      <c r="E101" s="82" t="n">
        <v>0.02</v>
      </c>
      <c r="F101" s="82" t="s">
        <v>5275</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4.5</v>
      </c>
      <c r="E102" s="82" t="n">
        <v>1.3</v>
      </c>
      <c r="F102" s="82" t="s">
        <v>5275</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c r="F103" s="82" t="s">
        <v>5275</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0.02</v>
      </c>
      <c r="E104" s="82"/>
      <c r="F104" s="82" t="s">
        <v>5275</v>
      </c>
      <c r="G104" s="85"/>
      <c r="H104" s="86"/>
    </row>
    <row r="105" customFormat="false" ht="15" hidden="false" customHeight="false" outlineLevel="0" collapsed="false">
      <c r="A105" s="78" t="s">
        <v>1055</v>
      </c>
      <c r="B105" s="79" t="str">
        <f aca="false">IF(A105="NEWCOD",IF(ISBLANK(G105),"renseigner le champ 'Nouveau taxon'",G105),VLOOKUP(A105,'Ref Taxo'!A:B,2,FALSE()))</f>
        <v>Cinclidotus aquaticus</v>
      </c>
      <c r="C105" s="80" t="n">
        <f aca="false">IF(A105="NEWCOD",IF(ISBLANK(H105),"NoCod",H105),VLOOKUP(A105,'Ref Taxo'!A:D,4,FALSE()))</f>
        <v>1318</v>
      </c>
      <c r="D105" s="81" t="n">
        <v>0.01</v>
      </c>
      <c r="E105" s="82"/>
      <c r="F105" s="82" t="s">
        <v>5275</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0.8</v>
      </c>
      <c r="E106" s="82" t="n">
        <v>0.2</v>
      </c>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0.1</v>
      </c>
      <c r="E107" s="82" t="n">
        <v>0.05</v>
      </c>
      <c r="F107" s="82" t="s">
        <v>5275</v>
      </c>
      <c r="G107" s="85"/>
      <c r="H107" s="86"/>
    </row>
    <row r="108" customFormat="false" ht="15" hidden="false" customHeight="false" outlineLevel="0" collapsed="false">
      <c r="A108" s="78" t="s">
        <v>1923</v>
      </c>
      <c r="B108" s="79" t="str">
        <f aca="false">IF(A108="NEWCOD",IF(ISBLANK(G108),"renseigner le champ 'Nouveau taxon'",G108),VLOOKUP(A108,'Ref Taxo'!A:B,2,FALSE()))</f>
        <v>Fissidens fontanus</v>
      </c>
      <c r="C108" s="80" t="n">
        <f aca="false">IF(A108="NEWCOD",IF(ISBLANK(H108),"NoCod",H108),VLOOKUP(A108,'Ref Taxo'!A:D,4,FALSE()))</f>
        <v>31545</v>
      </c>
      <c r="D108" s="81" t="n">
        <v>0.2</v>
      </c>
      <c r="E108" s="82" t="n">
        <v>0.3</v>
      </c>
      <c r="F108" s="82" t="s">
        <v>5275</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2" t="s">
        <v>5275</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c r="E110" s="82" t="n">
        <v>0.01</v>
      </c>
      <c r="F110" s="82" t="s">
        <v>5275</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0.25</v>
      </c>
      <c r="E111" s="82" t="n">
        <v>0.01</v>
      </c>
      <c r="F111" s="82" t="s">
        <v>5275</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0.01</v>
      </c>
      <c r="E112" s="82" t="n">
        <v>0.01</v>
      </c>
      <c r="F112" s="82" t="s">
        <v>5275</v>
      </c>
      <c r="G112" s="85"/>
      <c r="H112" s="86"/>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t="n">
        <v>0.01</v>
      </c>
      <c r="E113" s="82" t="n">
        <v>0.01</v>
      </c>
      <c r="F113" s="82" t="s">
        <v>5275</v>
      </c>
      <c r="G113" s="85"/>
      <c r="H113" s="86"/>
    </row>
    <row r="114" customFormat="false" ht="15" hidden="false" customHeight="false" outlineLevel="0" collapsed="false">
      <c r="A114" s="78" t="s">
        <v>4170</v>
      </c>
      <c r="B114" s="79" t="str">
        <f aca="false">IF(A114="NEWCOD",IF(ISBLANK(G114),"renseigner le champ 'Nouveau taxon'",G114),VLOOKUP(A114,'Ref Taxo'!A:B,2,FALSE()))</f>
        <v>Rorippa sylvestris</v>
      </c>
      <c r="C114" s="80" t="n">
        <f aca="false">IF(A114="NEWCOD",IF(ISBLANK(H114),"NoCod",H114),VLOOKUP(A114,'Ref Taxo'!A:D,4,FALSE()))</f>
        <v>1767</v>
      </c>
      <c r="D114" s="81" t="n">
        <v>0.01</v>
      </c>
      <c r="E114" s="82"/>
      <c r="F114" s="82" t="s">
        <v>5275</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t="n">
        <v>0.01</v>
      </c>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2021-01-26T15:51:43Z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