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<sst xmlns="http://schemas.openxmlformats.org/spreadsheetml/2006/main" count="6485" uniqueCount="5304">
  <si>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</si>
  <si>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</si>
  <si>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</si>
  <si>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</si>
  <si>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</si>
  <si>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</si>
  <si>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</si>
  <si>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</si>
  <si>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</si>
  <si>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</si>
  <si>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</si>
  <si>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</si>
  <si>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</si>
  <si>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</si>
  <si>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</si>
  <si>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</si>
  <si>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</si>
  <si>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</si>
  <si>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</si>
  <si>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</si>
  <si>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</si>
  <si>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</si>
  <si>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</si>
  <si>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</si>
  <si>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</si>
  <si>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</si>
  <si>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</si>
  <si>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</si>
  <si>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</si>
  <si>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</si>
  <si>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</si>
  <si>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</si>
  <si>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</si>
  <si>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</si>
  <si>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</si>
  <si>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</si>
  <si>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</si>
  <si>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</si>
  <si>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</si>
  <si>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</si>
  <si>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</si>
  <si>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</si>
  <si>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</si>
  <si>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</si>
  <si>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</si>
  <si>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</si>
  <si>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</si>
  <si>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</si>
  <si>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</si>
  <si>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</si>
  <si>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</si>
  <si>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</si>
  <si>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</si>
  <si>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</si>
  <si>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</si>
  <si>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</si>
  <si>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</si>
  <si>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</si>
  <si>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</si>
  <si>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</si>
  <si>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</si>
  <si>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</si>
  <si>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</si>
  <si>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</si>
  <si>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</si>
  <si>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</si>
  <si>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</si>
  <si>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</si>
  <si>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</si>
  <si>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</si>
  <si>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</si>
  <si>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</si>
  <si>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</si>
  <si>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</si>
  <si>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</si>
  <si>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</si>
  <si>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</si>
  <si>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</si>
  <si>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</si>
  <si>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</si>
  <si>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</si>
  <si>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</si>
  <si>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</si>
  <si>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</si>
  <si>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</si>
  <si>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</si>
  <si>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</si>
  <si>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</si>
  <si>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</si>
  <si>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</si>
  <si>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</si>
  <si>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</si>
  <si>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</si>
  <si>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</si>
  <si>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</si>
  <si>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</si>
  <si>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</si>
  <si>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</si>
  <si>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</si>
  <si>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</si>
  <si>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</si>
  <si>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</si>
  <si>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</si>
  <si>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</si>
  <si>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</si>
  <si>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</si>
  <si>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</si>
  <si>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</si>
  <si>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</si>
  <si>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</si>
  <si>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</si>
  <si>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</si>
  <si>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</si>
  <si>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</si>
  <si>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</si>
  <si>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</si>
  <si>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</si>
  <si>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</si>
  <si>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</si>
  <si>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</si>
  <si>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</si>
  <si>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</si>
  <si>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</si>
  <si>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</si>
  <si>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</si>
  <si>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</si>
  <si>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</si>
  <si>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</si>
  <si>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</si>
  <si>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</si>
  <si>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</si>
  <si>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</si>
  <si>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</si>
  <si>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</si>
  <si>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</si>
  <si>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</si>
  <si>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</si>
  <si>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</si>
  <si>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</si>
  <si>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</si>
  <si>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</si>
  <si>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</si>
  <si>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</si>
  <si>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</si>
  <si>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</si>
  <si>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</si>
  <si>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</si>
  <si>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</si>
  <si>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</si>
  <si>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</si>
  <si>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</si>
  <si>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</si>
  <si>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</si>
  <si>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</si>
  <si>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</si>
  <si>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</si>
  <si>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</si>
  <si>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</si>
  <si>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</si>
  <si>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</si>
  <si>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</si>
  <si>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</si>
  <si>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</si>
  <si>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</si>
  <si>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</si>
  <si>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</si>
  <si>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</si>
  <si>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</si>
  <si>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</si>
  <si>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</si>
  <si>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</si>
  <si>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</si>
  <si>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</si>
  <si>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</si>
  <si>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</si>
  <si>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</si>
  <si>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</si>
  <si>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</si>
  <si>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</si>
  <si>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</si>
  <si>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</si>
  <si>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</si>
  <si>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</si>
  <si>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</si>
  <si>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</si>
  <si>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</si>
  <si>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</si>
  <si>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</si>
  <si>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</si>
  <si>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</si>
  <si>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</si>
  <si>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</si>
  <si>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</si>
  <si>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</si>
  <si>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</si>
  <si>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</si>
  <si>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</si>
  <si>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</si>
  <si>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</si>
  <si>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</si>
  <si>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</si>
  <si>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</si>
  <si>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</si>
  <si>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</si>
  <si>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</si>
  <si>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</si>
  <si>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</si>
  <si>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</si>
  <si>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</si>
  <si>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</si>
  <si>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</si>
  <si>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</si>
  <si>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</si>
  <si>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</si>
  <si>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</si>
  <si>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</si>
  <si>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</si>
  <si>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</si>
  <si>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</si>
  <si>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</si>
  <si>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</si>
  <si>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</si>
  <si>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</si>
  <si>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</si>
  <si>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</si>
  <si>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</si>
  <si>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</si>
  <si>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</si>
  <si>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</si>
  <si>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</si>
  <si>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</si>
  <si>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</si>
  <si>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</si>
  <si>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</si>
  <si>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</si>
  <si>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</si>
  <si>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</si>
  <si>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</si>
  <si>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</si>
  <si>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</si>
  <si>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</si>
  <si>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</si>
  <si>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</si>
  <si>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</si>
  <si>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</si>
  <si>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</si>
  <si>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</si>
  <si>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</si>
  <si>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</si>
  <si>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</si>
  <si>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</si>
  <si>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</si>
  <si>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</si>
  <si>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</si>
  <si>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</si>
  <si>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</si>
  <si>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</si>
  <si>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</si>
  <si>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</si>
  <si>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</si>
  <si>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</si>
  <si>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</si>
  <si>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</si>
  <si>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</si>
  <si>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</si>
  <si>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</si>
  <si>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</si>
  <si>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</si>
  <si>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</si>
  <si>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</si>
  <si>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</si>
  <si>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</si>
  <si>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</si>
  <si>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</si>
  <si>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</si>
  <si>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</si>
  <si>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</si>
  <si>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</si>
  <si>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</si>
  <si>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</si>
  <si>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</si>
  <si>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</si>
  <si>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</si>
  <si>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</si>
  <si>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</si>
  <si>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</si>
  <si>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</si>
  <si>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</si>
  <si>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</si>
  <si>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</si>
  <si>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</si>
  <si>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</si>
  <si>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</si>
  <si>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</si>
  <si>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</si>
  <si>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</si>
  <si>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</si>
  <si>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</si>
  <si>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</si>
  <si>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</si>
  <si>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</si>
  <si>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</si>
  <si>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</si>
  <si>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</si>
  <si>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</si>
  <si>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</si>
  <si>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</si>
  <si>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</si>
  <si>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</si>
  <si>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</si>
  <si>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</si>
  <si>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</si>
  <si>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</si>
  <si>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</si>
  <si>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</si>
  <si>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</si>
  <si>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</si>
  <si>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</si>
  <si>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</si>
  <si>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</si>
  <si>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</si>
  <si>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</si>
  <si>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</si>
  <si>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</si>
  <si>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</si>
  <si>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</si>
  <si>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</si>
  <si>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</si>
  <si>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</si>
  <si>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</si>
  <si>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</si>
  <si>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</si>
  <si>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</si>
  <si>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</si>
  <si>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</si>
  <si>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</si>
  <si>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</si>
  <si>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</si>
  <si>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</si>
  <si>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</si>
  <si>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</si>
  <si>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</si>
  <si>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</si>
  <si>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</si>
  <si>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</si>
  <si>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</si>
  <si>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</si>
  <si>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</si>
  <si>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</si>
  <si>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</si>
  <si>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</si>
  <si>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</si>
  <si>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</si>
  <si>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</si>
  <si>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</si>
  <si>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</si>
  <si>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</si>
  <si>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</si>
  <si>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</si>
  <si>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</si>
  <si>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</si>
  <si>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</si>
  <si>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</si>
  <si>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</si>
  <si>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</si>
  <si>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</si>
  <si>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</si>
  <si>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</si>
  <si>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</si>
  <si>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</si>
  <si>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</si>
  <si>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</si>
  <si>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</si>
  <si>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</si>
  <si>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</si>
  <si>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</si>
  <si>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</si>
  <si>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</si>
  <si>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</si>
  <si>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</si>
  <si>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</si>
  <si>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</si>
  <si>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</si>
  <si>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</si>
  <si>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</si>
  <si>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</si>
  <si>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</si>
  <si>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</si>
  <si>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</si>
  <si>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</si>
  <si>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</si>
  <si>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</si>
  <si>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</si>
  <si>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</si>
  <si>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</si>
  <si>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</si>
  <si>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</si>
  <si>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</si>
  <si>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</si>
  <si>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</si>
  <si>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</si>
  <si>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</si>
  <si>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</si>
  <si>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</si>
  <si>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</si>
  <si>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</si>
  <si>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</si>
  <si>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</si>
  <si>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</si>
  <si>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</si>
  <si>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</si>
  <si>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</si>
  <si>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</si>
  <si>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</si>
  <si>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</si>
  <si>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</si>
  <si>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</si>
  <si>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</si>
  <si>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</si>
  <si>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</si>
  <si>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</si>
  <si>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</si>
  <si>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</si>
  <si>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</si>
  <si>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</si>
  <si>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</si>
  <si>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</si>
  <si>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</si>
  <si>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</si>
  <si>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</si>
  <si>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</si>
  <si>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</si>
  <si>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</si>
  <si>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</si>
  <si>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</si>
  <si>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</si>
  <si>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</si>
  <si>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</si>
  <si>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</si>
  <si>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</si>
  <si>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</si>
  <si>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</si>
  <si>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</si>
  <si>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</si>
  <si>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</si>
  <si>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</si>
  <si>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</si>
  <si>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</si>
  <si>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</si>
  <si>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</si>
  <si>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</si>
  <si>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</si>
  <si>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</si>
  <si>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</si>
  <si>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</si>
  <si>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</si>
  <si>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</si>
  <si>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</si>
  <si>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</si>
  <si>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</si>
  <si>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</si>
  <si>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</si>
  <si>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</si>
  <si>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</si>
  <si>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</si>
  <si>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</si>
  <si>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</si>
  <si>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</si>
  <si>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</si>
  <si>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</si>
  <si>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</si>
  <si>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</si>
  <si>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</si>
  <si>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</si>
  <si>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</si>
  <si>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</si>
  <si>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</si>
  <si>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</si>
  <si>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</si>
  <si>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</si>
  <si>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</si>
  <si>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</si>
  <si>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</si>
  <si>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</si>
  <si>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</si>
  <si>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</si>
  <si>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</si>
  <si>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</si>
  <si>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</si>
  <si>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</si>
  <si>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</si>
  <si>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</si>
  <si>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</si>
  <si>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</si>
  <si>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</si>
  <si>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</si>
  <si>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</si>
  <si>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</si>
  <si>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</si>
  <si>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</si>
  <si>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</si>
  <si>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</si>
  <si>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</si>
  <si>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</si>
  <si>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</si>
  <si>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</si>
  <si>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</si>
  <si>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</si>
  <si>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</si>
  <si>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</si>
  <si>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</si>
  <si>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</si>
  <si>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</si>
  <si>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</si>
  <si>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</si>
  <si>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</si>
  <si>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</si>
  <si>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</si>
  <si>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</si>
  <si>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</si>
  <si>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</si>
  <si>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</si>
  <si>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</si>
  <si>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</si>
  <si>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</si>
  <si>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</si>
  <si>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</si>
  <si>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</si>
  <si>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</si>
  <si>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</si>
  <si>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</si>
  <si>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</si>
  <si>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</si>
  <si>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</si>
  <si>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</si>
  <si>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</si>
  <si>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</si>
  <si>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</si>
  <si>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</si>
  <si>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</si>
  <si>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</si>
  <si>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</si>
  <si>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</si>
  <si>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</si>
  <si>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</si>
  <si>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</si>
  <si>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</si>
  <si>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</si>
  <si>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</si>
  <si>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</si>
  <si>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</si>
  <si>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</si>
  <si>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</si>
  <si>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</si>
  <si>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</si>
  <si>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</si>
  <si>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</si>
  <si>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</si>
  <si>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</si>
  <si>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</si>
  <si>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</si>
  <si>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</si>
  <si>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</si>
  <si>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</si>
  <si>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</si>
  <si>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</si>
  <si>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</si>
  <si>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</si>
  <si>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</si>
  <si>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</si>
  <si>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</si>
  <si>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</si>
  <si>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</si>
  <si>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</si>
  <si>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</si>
  <si>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</si>
  <si>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</si>
  <si>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</si>
  <si>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</si>
  <si>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</si>
  <si>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</si>
  <si>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</si>
  <si>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</si>
  <si>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</si>
  <si>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</si>
  <si>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</si>
  <si>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</si>
  <si>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</si>
  <si>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</si>
  <si>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</si>
  <si>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</si>
  <si>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</si>
  <si>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</si>
  <si>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</si>
  <si>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</si>
  <si>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</si>
  <si>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</si>
  <si>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</si>
  <si>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</si>
  <si>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</si>
  <si>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</si>
  <si>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</si>
  <si>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</si>
  <si>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</si>
  <si>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</si>
  <si>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</si>
  <si>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</si>
  <si>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</si>
  <si>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</si>
  <si>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</si>
  <si>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</si>
  <si>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</si>
  <si>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</si>
  <si>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</si>
  <si>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</si>
  <si>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</si>
  <si>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</si>
  <si>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</si>
  <si>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</si>
  <si>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</si>
  <si>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</si>
  <si>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</si>
  <si>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</si>
  <si>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</si>
  <si>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</si>
  <si>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</si>
  <si>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</si>
  <si>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</si>
  <si>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</si>
  <si>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</si>
  <si>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</si>
  <si>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</si>
  <si>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</si>
  <si>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</si>
  <si>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</si>
  <si>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</si>
  <si>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</si>
  <si>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</si>
  <si>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</si>
  <si>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</si>
  <si>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</si>
  <si>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</si>
  <si>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</si>
  <si>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</si>
  <si>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</si>
  <si>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</si>
  <si>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</si>
  <si>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</si>
  <si>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</si>
  <si>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</si>
  <si>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</si>
  <si>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</si>
  <si>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</si>
  <si>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</si>
  <si>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</si>
  <si>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</si>
  <si>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</si>
  <si>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</si>
  <si>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</si>
  <si>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</si>
  <si>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</si>
  <si>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</si>
  <si>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</si>
  <si>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</si>
  <si>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</si>
  <si>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</si>
  <si>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</si>
  <si>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</si>
  <si>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</si>
  <si>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</si>
  <si>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</si>
  <si>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</si>
  <si>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</si>
  <si>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</si>
  <si>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</si>
  <si>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</si>
  <si>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</si>
  <si>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</si>
  <si>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</si>
  <si>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</si>
  <si>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</si>
  <si>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</si>
  <si>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</si>
  <si>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</si>
  <si>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</si>
  <si>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</si>
  <si>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</si>
  <si>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</si>
  <si>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</si>
  <si>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</si>
  <si>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</si>
  <si>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</si>
  <si>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</si>
  <si>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</si>
  <si>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</si>
  <si>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</si>
  <si>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</si>
  <si>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</si>
  <si>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</si>
  <si>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</si>
  <si>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</si>
  <si>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</si>
  <si>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</si>
  <si>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</si>
  <si>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</si>
  <si>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</si>
  <si>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</si>
  <si>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</si>
  <si>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</si>
  <si>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</si>
  <si>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</si>
  <si>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</si>
  <si>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</si>
  <si>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</si>
  <si>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</si>
  <si>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</si>
  <si>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</si>
  <si>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</si>
  <si>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</si>
  <si>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</si>
  <si>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</si>
  <si>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</si>
  <si>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</si>
  <si>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</si>
  <si>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</si>
  <si>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</si>
  <si>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</si>
  <si>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</si>
  <si>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</si>
  <si>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</si>
  <si>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</si>
  <si>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</si>
  <si>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</si>
  <si>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</si>
  <si>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</si>
  <si>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</si>
  <si>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</si>
  <si>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</si>
  <si>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</si>
  <si>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</si>
  <si>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</si>
  <si>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</si>
  <si>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</si>
  <si>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</si>
  <si>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</si>
  <si>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</si>
  <si>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</si>
  <si>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</si>
  <si>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</si>
  <si>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</si>
  <si>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</si>
  <si>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</si>
  <si>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</si>
  <si>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</si>
  <si>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</si>
  <si>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</si>
  <si>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</si>
  <si>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</si>
  <si>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</si>
  <si>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</si>
  <si>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</si>
  <si>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</si>
  <si>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</si>
  <si>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</si>
  <si>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</si>
  <si>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</si>
  <si>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</si>
  <si>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</si>
  <si>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</si>
  <si>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</si>
  <si>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</si>
  <si>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</si>
  <si>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</si>
  <si>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</si>
  <si>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</si>
  <si>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</si>
  <si>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</si>
  <si>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</si>
  <si>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</si>
  <si>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</si>
  <si>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</si>
  <si>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</si>
  <si>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</si>
  <si>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</si>
  <si>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</si>
  <si>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</si>
  <si>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</si>
  <si>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</si>
  <si>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</si>
  <si>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</si>
  <si>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</si>
  <si>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</si>
  <si>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</si>
  <si>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</si>
  <si>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</si>
  <si>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</si>
  <si>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</si>
  <si>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</si>
  <si>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</si>
  <si>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</si>
  <si>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</si>
  <si>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</si>
  <si>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</si>
  <si>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</si>
  <si>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</si>
  <si>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</si>
  <si>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</si>
  <si>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</si>
  <si>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</si>
  <si>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</si>
  <si>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</si>
  <si>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</si>
  <si>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</si>
  <si>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</si>
  <si>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</si>
  <si>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</si>
  <si>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</si>
  <si>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</si>
  <si>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</si>
  <si>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</si>
  <si>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</si>
  <si>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</si>
  <si>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</si>
  <si>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</si>
  <si>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</si>
  <si>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</si>
  <si>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</si>
  <si>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</si>
  <si>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</si>
  <si>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</si>
  <si>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</si>
  <si>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</si>
  <si>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</si>
  <si>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</si>
  <si>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</si>
  <si>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</si>
  <si>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</si>
  <si>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</si>
  <si>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</si>
  <si>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</si>
  <si>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</si>
  <si>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</si>
  <si>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</si>
  <si>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</si>
  <si>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</si>
  <si>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</si>
  <si>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</si>
  <si>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</si>
  <si>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</si>
  <si>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</si>
  <si>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</si>
  <si>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</si>
  <si>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</si>
  <si>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</si>
  <si>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</si>
  <si>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</si>
  <si>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</si>
  <si>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</si>
  <si>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</si>
  <si>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</si>
  <si>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</si>
  <si>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</si>
  <si>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</si>
  <si>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</si>
  <si>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</si>
  <si>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</si>
  <si>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</si>
  <si>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</si>
  <si>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</si>
  <si>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</si>
  <si>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</si>
  <si>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</si>
  <si>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</si>
  <si>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</si>
  <si>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</si>
  <si>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</si>
  <si>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</si>
  <si>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</si>
  <si>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</si>
  <si>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</si>
  <si>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</si>
  <si>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</si>
  <si>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</si>
  <si>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</si>
  <si>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</si>
  <si>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</si>
  <si>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</si>
  <si>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</si>
  <si>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</si>
  <si>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</si>
  <si>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</si>
  <si>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</si>
  <si>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</si>
  <si>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</si>
  <si>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</si>
  <si>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</si>
  <si>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</si>
  <si>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</si>
  <si>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</si>
  <si>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</si>
  <si>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</si>
  <si>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</si>
  <si>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</si>
  <si>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</si>
  <si>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</si>
  <si>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</si>
  <si>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</si>
  <si>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</si>
  <si>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</si>
  <si>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</si>
  <si>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</si>
  <si>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</si>
  <si>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</si>
  <si>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</si>
  <si>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</si>
  <si>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</si>
  <si>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</si>
  <si>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</si>
  <si>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</si>
  <si>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</si>
  <si>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</si>
  <si>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</si>
  <si>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</si>
  <si>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</si>
  <si>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</si>
  <si>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</si>
  <si>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</si>
  <si>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</si>
  <si>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</si>
  <si>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</si>
  <si>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</si>
  <si>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</si>
  <si>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</si>
  <si>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</si>
  <si>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</si>
  <si>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</si>
  <si>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</si>
  <si>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</si>
  <si>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</si>
  <si>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</si>
  <si>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</si>
  <si>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</si>
  <si>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</si>
  <si>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</si>
  <si>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</si>
  <si>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</si>
  <si>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</si>
  <si>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</si>
  <si>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</si>
  <si>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</si>
  <si>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</si>
  <si>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</si>
  <si>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</si>
  <si>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</si>
  <si>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</si>
  <si>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</si>
  <si>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</si>
  <si>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</si>
  <si>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</si>
  <si>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</si>
  <si>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</si>
  <si>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</si>
  <si>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</si>
  <si>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</si>
  <si>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</si>
  <si>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</si>
  <si>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</si>
  <si>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</si>
  <si>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</si>
  <si>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</si>
  <si>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</si>
  <si>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</si>
  <si>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</si>
  <si>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</si>
  <si>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</si>
  <si>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</si>
  <si>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</si>
  <si>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</si>
  <si>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</si>
  <si>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</si>
  <si>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</si>
  <si>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</si>
  <si>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</si>
  <si>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</si>
  <si>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</si>
  <si>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</si>
  <si>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</si>
  <si>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</si>
  <si>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</si>
  <si>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</si>
  <si>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</si>
  <si>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</si>
  <si>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</si>
  <si>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</si>
  <si>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</si>
  <si>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</si>
  <si>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</si>
  <si>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</si>
  <si>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</si>
  <si>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</si>
  <si>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</si>
  <si>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</si>
  <si>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</si>
  <si>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</si>
  <si>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</si>
  <si>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</si>
  <si>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</si>
  <si>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</si>
  <si>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</si>
  <si>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</si>
  <si>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</si>
  <si>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</si>
  <si>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</si>
  <si>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</si>
  <si>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</si>
  <si>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</si>
  <si>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</si>
  <si>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</si>
  <si>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</si>
  <si>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</si>
  <si>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</si>
  <si>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</si>
  <si>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</si>
  <si>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</si>
  <si>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</si>
  <si>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</si>
  <si>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</si>
  <si>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</si>
  <si>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</si>
  <si>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</si>
  <si>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</si>
  <si>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</si>
  <si>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</si>
  <si>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</si>
  <si>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</si>
  <si>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</si>
  <si>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</si>
  <si>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</si>
  <si>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</si>
  <si>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</si>
  <si>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</si>
  <si>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</si>
  <si>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</si>
  <si>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</si>
  <si>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</si>
  <si>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</si>
  <si>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</si>
  <si>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</si>
  <si>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</si>
  <si>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</si>
  <si>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</si>
  <si>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</si>
  <si>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</si>
  <si>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</si>
  <si>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</si>
  <si>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</si>
  <si>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</si>
  <si>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</si>
  <si>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</si>
  <si>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</si>
  <si>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</si>
  <si>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</si>
  <si>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</si>
  <si>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</si>
  <si>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</si>
  <si>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</si>
  <si>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</si>
  <si>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</si>
  <si>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</si>
  <si>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</si>
  <si>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</si>
  <si>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</si>
  <si>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</si>
  <si>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</si>
  <si>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</si>
  <si>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</si>
  <si>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</si>
  <si>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</si>
  <si>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</si>
  <si>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</si>
  <si>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</si>
  <si>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</si>
  <si>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</si>
  <si>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</si>
  <si>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</si>
  <si>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</si>
  <si>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</si>
  <si>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</si>
  <si>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</si>
  <si>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</si>
  <si>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</si>
  <si>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</si>
  <si>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</si>
  <si>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</si>
  <si>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</si>
  <si>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</si>
  <si>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</si>
  <si>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</si>
  <si>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</si>
  <si>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</si>
  <si>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</si>
  <si>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</si>
  <si>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</si>
  <si>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</si>
  <si>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</si>
  <si>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</si>
  <si>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</si>
  <si>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</si>
  <si>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</si>
  <si>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</si>
  <si>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</si>
  <si>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</si>
  <si>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</si>
  <si>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</si>
  <si>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</si>
  <si>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</si>
  <si>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</si>
  <si>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</si>
  <si>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</si>
  <si>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</si>
  <si>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</si>
  <si>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</si>
  <si>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</si>
  <si>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</si>
  <si>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</si>
  <si>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</si>
  <si>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</si>
  <si>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</si>
  <si>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</si>
  <si>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</si>
  <si>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</si>
  <si>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</si>
  <si>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</si>
  <si>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</si>
  <si>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</si>
  <si>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</si>
  <si>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</si>
  <si>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</si>
  <si>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</si>
  <si>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</si>
  <si>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</si>
  <si>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</si>
  <si>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</si>
  <si>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</si>
  <si>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</si>
  <si>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</si>
  <si>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</si>
  <si>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</si>
  <si>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</si>
  <si>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</si>
  <si>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</si>
  <si>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</si>
  <si>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</si>
  <si>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</si>
  <si>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</si>
  <si>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</si>
  <si>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</si>
  <si>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</si>
  <si>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</si>
  <si>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</si>
  <si>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</si>
  <si>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</si>
  <si>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</si>
  <si>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</si>
  <si>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</si>
  <si>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</si>
  <si>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</si>
  <si>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</si>
  <si>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</si>
  <si>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</si>
  <si>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</si>
  <si>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</si>
  <si>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</si>
  <si>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</si>
  <si>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</si>
  <si>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</si>
  <si>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</si>
  <si>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</si>
  <si>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</si>
  <si>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</si>
  <si>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</si>
  <si>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</si>
  <si>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</si>
  <si>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</si>
  <si>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</si>
  <si>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</si>
  <si>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</si>
  <si>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</si>
  <si>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</si>
  <si>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</si>
  <si>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</si>
  <si>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</si>
  <si>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</si>
  <si>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</si>
  <si>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</si>
  <si>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</si>
  <si>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</si>
  <si>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</si>
  <si>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</si>
  <si>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</si>
  <si>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</si>
  <si>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</si>
  <si>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</si>
  <si>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</si>
  <si>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</si>
  <si>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</si>
  <si>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</si>
  <si>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</si>
  <si>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</si>
  <si>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</si>
  <si>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</si>
  <si>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</si>
  <si>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</si>
  <si>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</si>
  <si>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</si>
  <si>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</si>
  <si>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</si>
  <si>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</si>
  <si>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</si>
  <si>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</si>
  <si>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</si>
  <si>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</si>
  <si>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</si>
  <si>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</si>
  <si>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</si>
  <si>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</si>
  <si>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</si>
  <si>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</si>
  <si>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</si>
  <si>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</si>
  <si>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</si>
  <si>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</si>
  <si>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</si>
  <si>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</si>
  <si>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</si>
  <si>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</si>
  <si>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</si>
  <si>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</si>
  <si>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</si>
  <si>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</si>
  <si>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</si>
  <si>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</si>
  <si>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</si>
  <si>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</si>
  <si>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</si>
  <si>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</si>
  <si>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</si>
  <si>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</si>
  <si>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</si>
  <si>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</si>
  <si>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</si>
  <si>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</si>
  <si>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</si>
  <si>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</si>
  <si>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</si>
  <si>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</si>
  <si>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</si>
  <si>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</si>
  <si>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</si>
  <si>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</si>
  <si>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</si>
  <si>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</si>
  <si>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</si>
  <si>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</si>
  <si>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</si>
  <si>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</si>
  <si>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</si>
  <si>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</si>
  <si>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</si>
  <si>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</si>
  <si>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</si>
  <si>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</si>
  <si>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</si>
  <si>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</si>
  <si>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</si>
  <si>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</si>
  <si>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</si>
  <si>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</si>
  <si>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</si>
  <si>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</si>
  <si>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</si>
  <si>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</si>
  <si>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</si>
  <si>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</si>
  <si>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</si>
  <si>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</si>
  <si>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</si>
  <si>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</si>
  <si>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</si>
  <si>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</si>
  <si>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</si>
  <si>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</si>
  <si>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</si>
  <si>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</si>
  <si>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</si>
  <si>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</si>
  <si>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</si>
  <si>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</si>
  <si>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</si>
  <si>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</si>
  <si>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</si>
  <si>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</si>
  <si>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</si>
  <si>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</si>
  <si>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</si>
  <si>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</si>
  <si>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</si>
  <si>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</si>
  <si>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</si>
  <si>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</si>
  <si>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</si>
  <si>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</si>
  <si>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</si>
  <si>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</si>
  <si>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</si>
  <si>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</si>
  <si>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</si>
  <si>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</si>
  <si>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</si>
  <si>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</si>
  <si>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</si>
  <si>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</si>
  <si>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</si>
  <si>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</si>
  <si>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</si>
  <si>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</si>
  <si>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</si>
  <si>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</si>
  <si>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</si>
  <si>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</si>
  <si>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</si>
  <si>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</si>
  <si>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</si>
  <si>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</si>
  <si>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</si>
  <si>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</si>
  <si>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</si>
  <si>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</si>
  <si>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</si>
  <si>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</si>
  <si>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</si>
  <si>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</si>
  <si>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</si>
  <si>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</si>
  <si>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</si>
  <si>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</si>
  <si>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</si>
  <si>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</si>
  <si>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</si>
  <si>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</si>
  <si>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</si>
  <si>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</si>
  <si>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</si>
  <si>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</si>
  <si>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</si>
  <si>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</si>
  <si>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</si>
  <si>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</si>
  <si>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</si>
  <si>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</si>
  <si>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</si>
  <si>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</si>
  <si>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</si>
  <si>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</si>
  <si>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</si>
  <si>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</si>
  <si>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</si>
  <si>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</si>
  <si>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</si>
  <si>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</si>
  <si>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</si>
  <si>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</si>
  <si>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</si>
  <si>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</si>
  <si>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</si>
  <si>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</si>
  <si>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</si>
  <si>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</si>
  <si>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</si>
  <si>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</si>
  <si>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</si>
  <si>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</si>
  <si>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</si>
  <si>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</si>
  <si>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</si>
  <si>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</si>
  <si>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</si>
  <si>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</si>
  <si>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</si>
  <si>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</si>
  <si>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</si>
  <si>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</si>
  <si>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</si>
  <si>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</si>
  <si>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</si>
  <si>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</si>
  <si>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</si>
  <si>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</si>
  <si>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</si>
  <si>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</si>
  <si>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</si>
  <si>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</si>
  <si>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</si>
  <si>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</si>
  <si>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</si>
  <si>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</si>
  <si>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</si>
  <si>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</si>
  <si>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</si>
  <si>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</si>
  <si>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</si>
  <si>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</si>
  <si>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</si>
  <si>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</si>
  <si>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</si>
  <si>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</si>
  <si>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</si>
  <si>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</si>
  <si>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</si>
  <si>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</si>
  <si>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</si>
  <si>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</si>
  <si>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</si>
  <si>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</si>
  <si>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</si>
  <si>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</si>
  <si>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</si>
  <si>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</si>
  <si>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</si>
  <si>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</si>
  <si>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</si>
  <si>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</si>
  <si>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</si>
  <si>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</si>
  <si>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</si>
  <si>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</si>
  <si>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</si>
  <si>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</si>
  <si>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</si>
  <si>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</si>
  <si>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</si>
  <si>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</si>
  <si>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</si>
  <si>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</si>
  <si>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</si>
  <si>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</si>
  <si>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</si>
  <si>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</si>
  <si>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</si>
  <si>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</si>
  <si>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</si>
  <si>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</si>
  <si>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</si>
  <si>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</si>
  <si>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</si>
  <si>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</si>
  <si>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</si>
  <si>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</si>
  <si>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</si>
  <si>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</si>
  <si>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</si>
  <si>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</si>
  <si>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</si>
  <si>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</si>
  <si>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</si>
  <si>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</si>
  <si>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</si>
  <si>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</si>
  <si>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</si>
  <si>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</si>
  <si>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</si>
  <si>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</si>
  <si>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</si>
  <si>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</si>
  <si>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</si>
  <si>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</si>
  <si>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</si>
  <si>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</si>
  <si>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</si>
  <si>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</si>
  <si>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</si>
  <si>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</si>
  <si>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</si>
  <si>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</si>
  <si>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</si>
  <si>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</si>
  <si>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</si>
  <si>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</si>
  <si>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</si>
  <si>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</si>
  <si>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</si>
  <si>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</si>
  <si>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</si>
  <si>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</si>
  <si>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</si>
  <si>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</si>
  <si>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</si>
  <si>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</si>
  <si>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</si>
  <si>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</si>
  <si>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</si>
  <si>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</si>
  <si>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</si>
  <si>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</si>
  <si>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</si>
  <si>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</si>
  <si>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</si>
  <si>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</si>
  <si>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</si>
  <si>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</si>
  <si>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</si>
  <si>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</si>
  <si>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</si>
  <si>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</si>
  <si>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</si>
  <si>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</si>
  <si>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</si>
  <si>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</si>
  <si>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</si>
  <si>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</si>
  <si>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</si>
  <si>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</si>
  <si>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</si>
  <si>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</si>
  <si>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</si>
  <si>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</si>
  <si>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</si>
  <si>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</si>
  <si>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</si>
  <si>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</si>
  <si>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</si>
  <si>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</si>
  <si>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</si>
  <si>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</si>
  <si>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</si>
  <si>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</si>
  <si>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</si>
  <si>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</si>
  <si>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</si>
  <si>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</si>
  <si>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</si>
  <si>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</si>
  <si>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</si>
  <si>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</si>
  <si>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</si>
  <si>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</si>
  <si>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</si>
  <si>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</si>
  <si>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</si>
  <si>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</si>
  <si>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</si>
  <si>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</si>
  <si>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</si>
  <si>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</si>
  <si>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</si>
  <si>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</si>
  <si>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</si>
  <si>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</si>
  <si>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</si>
  <si>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</si>
  <si>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</si>
  <si>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</si>
  <si>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</si>
  <si>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</si>
  <si>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</si>
  <si>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</si>
  <si>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</si>
  <si>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</si>
  <si>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</si>
  <si>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</si>
  <si>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</si>
  <si>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</si>
  <si>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</si>
  <si>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</si>
  <si>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</si>
  <si>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</si>
  <si>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</si>
  <si>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</si>
  <si>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</si>
  <si>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</si>
  <si>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</si>
  <si>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</si>
  <si>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</si>
  <si>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</si>
  <si>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</si>
  <si>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</si>
  <si>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</si>
  <si>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</si>
  <si>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</si>
  <si>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</si>
  <si>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</si>
  <si>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</si>
  <si>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</si>
  <si>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</si>
  <si>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</si>
  <si>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</si>
  <si>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</si>
  <si>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</si>
  <si>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</si>
  <si>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</si>
  <si>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</si>
  <si>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</si>
  <si>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</si>
  <si>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</si>
  <si>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</si>
  <si>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</si>
  <si>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</si>
  <si>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</si>
  <si>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</si>
  <si>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</si>
  <si>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</si>
  <si>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</si>
  <si>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</si>
  <si>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</si>
  <si>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</si>
  <si>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</si>
  <si>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</si>
  <si>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</si>
  <si>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</si>
  <si>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</si>
  <si>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</si>
  <si>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</si>
  <si>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</si>
  <si>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</si>
  <si>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</si>
  <si>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</si>
  <si>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</si>
  <si>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</si>
  <si>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</si>
  <si>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</si>
  <si>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</si>
  <si>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</si>
  <si>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</si>
  <si>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</si>
  <si>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</si>
  <si>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</si>
  <si>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</si>
  <si>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</si>
  <si>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</si>
  <si>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</si>
  <si>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</si>
  <si>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</si>
  <si>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</si>
  <si>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</si>
  <si>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</si>
  <si>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</si>
  <si>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</si>
  <si>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</si>
  <si>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</si>
  <si>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</si>
  <si>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</si>
  <si>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</si>
  <si>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</si>
  <si>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</si>
  <si>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</si>
  <si>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</si>
  <si>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</si>
  <si>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</si>
  <si>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</si>
  <si>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</si>
  <si>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</si>
  <si>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</si>
  <si>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</si>
  <si>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</si>
  <si>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</si>
  <si>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</si>
  <si>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</si>
  <si>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</si>
  <si>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</si>
  <si>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</si>
  <si>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</si>
  <si>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</si>
  <si>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</si>
  <si>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</si>
  <si>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</si>
  <si>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</si>
  <si>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</si>
  <si>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</si>
  <si>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</si>
  <si>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</si>
  <si>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</si>
  <si>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</si>
  <si>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</si>
  <si>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</si>
  <si>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</si>
  <si>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</si>
  <si>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</si>
  <si>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</si>
  <si>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</si>
  <si>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</si>
  <si>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</si>
  <si>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</si>
  <si>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</si>
  <si>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</si>
  <si>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</si>
  <si>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</si>
  <si>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</si>
  <si>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</si>
  <si>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</si>
  <si>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</si>
  <si>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</si>
  <si>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</si>
  <si>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</si>
  <si>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</si>
  <si>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</si>
  <si>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</si>
  <si>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</si>
  <si>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</si>
  <si>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</si>
  <si>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</si>
  <si>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</si>
  <si>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</si>
  <si>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</si>
  <si>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</si>
  <si>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</si>
  <si>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</si>
  <si>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</si>
  <si>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</si>
  <si>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</si>
  <si>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</si>
  <si>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</si>
  <si>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</si>
  <si>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</si>
  <si>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</si>
  <si>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</si>
  <si>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</si>
  <si>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</si>
  <si>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</si>
  <si>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</si>
  <si>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</si>
  <si>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</si>
  <si>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</si>
  <si>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</si>
  <si>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</si>
  <si>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</si>
  <si>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</si>
  <si>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</si>
  <si>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</si>
  <si>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</si>
  <si>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</si>
  <si>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</si>
  <si>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</si>
  <si>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</si>
  <si>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</si>
  <si>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</si>
  <si>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</si>
  <si>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</si>
  <si>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</si>
  <si>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</si>
  <si>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</si>
  <si>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</si>
  <si>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</si>
  <si>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</si>
  <si>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</si>
  <si>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</si>
  <si>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</si>
  <si>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</si>
  <si>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</si>
  <si>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</si>
  <si>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</si>
  <si>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</si>
  <si>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</si>
  <si>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</si>
  <si>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</si>
  <si>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</si>
  <si>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</si>
  <si>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</si>
  <si>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</si>
  <si>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</si>
  <si>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</si>
  <si>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</si>
  <si>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</si>
  <si>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</si>
  <si>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</si>
  <si>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</si>
  <si>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</si>
  <si>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</si>
  <si>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</si>
  <si>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</si>
  <si>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</si>
  <si>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</si>
  <si>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</si>
  <si>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</si>
  <si>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</si>
  <si>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</si>
  <si>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</si>
  <si>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</si>
  <si>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</si>
  <si>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</si>
  <si>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</si>
  <si>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</si>
  <si>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</si>
  <si>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</si>
  <si>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</si>
  <si>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</si>
  <si>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</si>
  <si>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</si>
  <si>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</si>
  <si>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</si>
  <si>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</si>
  <si>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</si>
  <si>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</si>
  <si>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</si>
  <si>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</si>
  <si>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</si>
  <si>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</si>
  <si>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</si>
  <si>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</si>
  <si>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</si>
  <si>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</si>
  <si>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</si>
  <si>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</si>
  <si>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</si>
  <si>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</si>
  <si>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</si>
  <si>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</si>
  <si>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</si>
  <si>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</si>
  <si>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</si>
  <si>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</si>
  <si>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</si>
  <si>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</si>
  <si>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</si>
  <si>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</si>
  <si>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</si>
  <si>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</si>
  <si>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</si>
  <si>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</si>
  <si>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</si>
  <si>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</si>
  <si>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</si>
  <si>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</si>
  <si>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</si>
  <si>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</si>
  <si>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</si>
  <si>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</si>
  <si>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</si>
  <si>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</si>
  <si>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</si>
  <si>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</si>
  <si>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</si>
  <si>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</si>
  <si>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</si>
  <si>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</si>
  <si>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</si>
  <si>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</si>
  <si>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</si>
  <si>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</si>
  <si>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</si>
  <si>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</si>
  <si>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</si>
  <si>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</si>
  <si>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</si>
  <si>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</si>
  <si>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</si>
  <si>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</si>
  <si>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</si>
  <si>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</si>
  <si>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</si>
  <si>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</si>
  <si>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</si>
  <si>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</si>
  <si>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</si>
  <si>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</si>
  <si>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</si>
  <si>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</si>
  <si>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</si>
  <si>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</si>
  <si>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</si>
  <si>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</si>
  <si>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</si>
  <si>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</si>
  <si>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</si>
  <si>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</si>
  <si>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</si>
  <si>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</si>
  <si>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</si>
  <si>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</si>
  <si>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</si>
  <si>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</si>
  <si>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</si>
  <si>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</si>
  <si>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</si>
  <si>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</si>
  <si>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</si>
  <si>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</si>
  <si>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</si>
  <si>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</si>
  <si>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</si>
  <si>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</si>
  <si>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</si>
  <si>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</si>
  <si>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</si>
  <si>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</si>
  <si>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</si>
  <si>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</si>
  <si>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</si>
  <si>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</si>
  <si>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</si>
  <si>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</si>
  <si>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</si>
  <si>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</si>
  <si>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</si>
  <si>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</si>
  <si>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</si>
  <si>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</si>
  <si>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</si>
  <si>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</si>
  <si>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</si>
  <si>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</si>
  <si>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</si>
  <si>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</si>
  <si>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</si>
  <si>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</si>
  <si>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</si>
  <si>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</si>
  <si>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</si>
  <si>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</si>
  <si>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</si>
  <si>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</si>
  <si>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</si>
  <si>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</si>
  <si>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</si>
  <si>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</si>
  <si>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</si>
  <si>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</si>
  <si>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</si>
  <si>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</si>
  <si>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</si>
  <si>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</si>
  <si>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</si>
  <si>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</si>
  <si>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</si>
  <si>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</si>
  <si>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</si>
  <si>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</si>
  <si>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</si>
  <si>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</si>
  <si>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</si>
  <si>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</si>
  <si>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</si>
  <si>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</si>
  <si>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</si>
  <si>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</si>
  <si>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</si>
  <si>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</si>
  <si>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</si>
  <si>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</si>
  <si>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</si>
  <si>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</si>
  <si>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</si>
  <si>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</si>
  <si>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</si>
  <si>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</si>
  <si>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</si>
  <si>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</si>
  <si>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</si>
  <si>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</si>
  <si>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</si>
  <si>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</si>
  <si>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</si>
  <si>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</si>
  <si>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</si>
  <si>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</si>
  <si>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</si>
  <si>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</si>
  <si>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</si>
  <si>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</si>
  <si>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</si>
  <si>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</si>
  <si>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</si>
  <si>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</si>
  <si>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</si>
  <si>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</si>
  <si>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</si>
  <si>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</si>
  <si>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</si>
  <si>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</si>
  <si>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</si>
  <si>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</si>
  <si>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</si>
  <si>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</si>
  <si>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</si>
  <si>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</si>
  <si>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</si>
  <si>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</si>
  <si>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</si>
  <si>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</si>
  <si>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</si>
  <si>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</si>
  <si>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</si>
  <si>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</si>
  <si>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</si>
  <si>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</si>
  <si>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</si>
  <si>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</si>
  <si>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</si>
  <si>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</si>
  <si>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</si>
  <si>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</si>
  <si>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</si>
  <si>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</si>
  <si>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</si>
  <si>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</si>
  <si>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</si>
  <si>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</si>
  <si>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</si>
  <si>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</si>
  <si>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</si>
  <si>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</si>
  <si>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</si>
  <si>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</si>
  <si>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</si>
  <si>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</si>
  <si>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</si>
  <si>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</si>
  <si>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</si>
  <si>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</si>
  <si>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</si>
  <si>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</si>
  <si>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</si>
  <si>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</si>
  <si>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</si>
  <si>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</si>
  <si>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</si>
  <si>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</si>
  <si>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</si>
  <si>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</si>
  <si>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</si>
  <si>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</si>
  <si>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</si>
  <si>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</si>
  <si>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</si>
  <si>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</si>
  <si>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</si>
  <si>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</si>
  <si>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</si>
  <si>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</si>
  <si>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</si>
  <si>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</si>
  <si>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</si>
  <si>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</si>
  <si>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</si>
  <si>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</si>
  <si>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</si>
  <si>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</si>
  <si>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</si>
  <si>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</si>
  <si>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</si>
  <si>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</si>
  <si>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</si>
  <si>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</si>
  <si>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</si>
  <si>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</si>
  <si>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</si>
  <si>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</si>
  <si>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</si>
  <si>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</si>
  <si>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</si>
  <si>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</si>
  <si>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</si>
  <si>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</si>
  <si>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</si>
  <si>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</si>
  <si>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</si>
  <si>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</si>
  <si>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</si>
  <si>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</si>
  <si>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</si>
  <si>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</si>
  <si>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</si>
  <si>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</si>
  <si>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</si>
  <si>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</si>
  <si>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</si>
  <si>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</si>
  <si>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</si>
  <si>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</si>
  <si>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</si>
  <si>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</si>
  <si>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</si>
  <si>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</si>
  <si>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</si>
  <si>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</si>
  <si>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</si>
  <si>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</si>
  <si>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</si>
  <si>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</si>
  <si>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</si>
  <si>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</si>
  <si>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</si>
  <si>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</si>
  <si>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</si>
  <si>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</si>
  <si>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</si>
  <si>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</si>
  <si>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</si>
  <si>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</si>
  <si>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</si>
  <si>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</si>
  <si>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</si>
  <si>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</si>
  <si>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</si>
  <si>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</si>
  <si>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</si>
  <si>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</si>
  <si>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</si>
  <si>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</si>
  <si>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</si>
  <si>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</si>
  <si>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</si>
  <si>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</si>
  <si>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</si>
  <si>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</si>
  <si>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</si>
  <si>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</si>
  <si>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</si>
  <si>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</si>
  <si>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</si>
  <si>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</si>
  <si>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</si>
  <si>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</si>
  <si>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</si>
  <si>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</si>
  <si>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</si>
  <si>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</si>
  <si>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</si>
  <si>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</si>
  <si>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</si>
  <si>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</si>
  <si>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</si>
  <si>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</si>
  <si>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</si>
  <si>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</si>
  <si>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</si>
  <si>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</si>
  <si>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</si>
  <si>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</si>
  <si>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</si>
  <si>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</si>
  <si>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</si>
  <si>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</si>
  <si>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</si>
  <si>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</si>
  <si>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</si>
  <si>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</si>
  <si>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</si>
  <si>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</si>
  <si>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</si>
  <si>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</si>
  <si>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</si>
  <si>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</si>
  <si>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</si>
  <si>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</si>
  <si>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</si>
  <si>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</si>
  <si>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</si>
  <si>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</si>
  <si>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</si>
  <si>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</si>
  <si>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</si>
  <si>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</si>
  <si>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</si>
  <si>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</si>
  <si>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</si>
  <si>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</si>
  <si>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</si>
  <si>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</si>
  <si>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</si>
  <si>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</si>
  <si>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</si>
  <si>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</si>
  <si>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</si>
  <si>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</si>
  <si>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</si>
  <si>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</si>
  <si>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</si>
  <si>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</si>
  <si>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</si>
  <si>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</si>
  <si>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</si>
  <si>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</si>
  <si>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</si>
  <si>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</si>
  <si>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</si>
  <si>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</si>
  <si>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</si>
  <si>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</si>
  <si>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</si>
  <si>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</si>
  <si>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</si>
  <si>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</si>
  <si>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</si>
  <si>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</si>
  <si>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</si>
  <si>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</si>
  <si>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</si>
  <si>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</si>
  <si>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</si>
  <si>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</si>
  <si>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</si>
  <si>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</si>
  <si>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</si>
  <si>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</si>
  <si>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</si>
  <si>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</si>
  <si>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</si>
  <si>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</si>
  <si>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</si>
  <si>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</si>
  <si>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</si>
  <si>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</si>
  <si>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</si>
  <si>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</si>
  <si>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</si>
  <si>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</si>
  <si>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</si>
  <si>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</si>
  <si>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</si>
  <si>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</si>
  <si>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</si>
  <si>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</si>
  <si>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</si>
  <si>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</si>
  <si>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</si>
  <si>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</si>
  <si>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</si>
  <si>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</si>
  <si>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</si>
  <si>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</si>
  <si>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</si>
  <si>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</si>
  <si>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</si>
  <si>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</si>
  <si>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</si>
  <si>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</si>
  <si>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</si>
  <si>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</si>
  <si>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</si>
  <si>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</si>
  <si>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</si>
  <si>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</si>
  <si>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</si>
  <si>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</si>
  <si>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</si>
  <si>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</si>
  <si>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</si>
  <si>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</si>
  <si>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</si>
  <si>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</si>
  <si>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</si>
  <si>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</si>
  <si>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</si>
  <si>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</si>
  <si>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</si>
  <si>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</si>
  <si>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</si>
  <si>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</si>
  <si>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</si>
  <si>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</si>
  <si>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</si>
  <si>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</si>
  <si>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</si>
  <si>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</si>
  <si>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</si>
  <si>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</si>
  <si>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</si>
  <si>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</si>
  <si>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</si>
  <si>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</si>
  <si>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</si>
  <si>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</si>
  <si>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</si>
  <si>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</si>
  <si>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</si>
  <si>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</si>
  <si>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</si>
  <si>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</si>
  <si>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</si>
  <si>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</si>
  <si>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</si>
  <si>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</si>
  <si>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</si>
  <si>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</si>
  <si>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</si>
  <si>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</si>
  <si>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</si>
  <si>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</si>
  <si>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</si>
  <si>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</si>
  <si>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</si>
  <si>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</si>
  <si>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</si>
  <si>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</si>
  <si>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</si>
  <si>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</si>
  <si>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</si>
  <si>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</si>
  <si>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</si>
  <si>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</si>
  <si>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</si>
  <si>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</si>
  <si>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</si>
  <si>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</si>
  <si>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</si>
  <si>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</si>
  <si>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</si>
  <si>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</si>
  <si>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</si>
  <si>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</si>
  <si>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</si>
  <si>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</si>
  <si>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</si>
  <si>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</si>
  <si>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</si>
  <si>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</si>
  <si>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</si>
  <si>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</si>
  <si>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</si>
  <si>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</si>
  <si>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</si>
  <si>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</si>
  <si>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</si>
  <si>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</si>
  <si>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</si>
  <si>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</si>
  <si>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</si>
  <si>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</si>
  <si>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</si>
  <si>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</si>
  <si>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</si>
  <si>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</si>
  <si>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</si>
  <si>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</si>
  <si>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</si>
  <si>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</si>
  <si>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</si>
  <si>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</si>
  <si>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</si>
  <si>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</si>
  <si>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</si>
  <si>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</si>
  <si>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</si>
  <si>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</si>
  <si>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</si>
  <si>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</si>
  <si>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</si>
  <si>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</si>
  <si>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</si>
  <si>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</si>
  <si>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</si>
  <si>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</si>
  <si>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</si>
  <si>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</si>
  <si>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</si>
  <si>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</si>
  <si>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</si>
  <si>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</si>
  <si>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</si>
  <si>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</si>
  <si>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</si>
  <si>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</si>
  <si>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</si>
  <si>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</si>
  <si>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</si>
  <si>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</si>
  <si>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</si>
  <si>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</si>
  <si>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</si>
  <si>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</si>
  <si>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</si>
  <si>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</si>
  <si>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</si>
  <si>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</si>
  <si>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</si>
  <si>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</si>
  <si>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</si>
  <si>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</si>
  <si>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</si>
  <si>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</si>
  <si>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</si>
  <si>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</si>
  <si>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</si>
  <si>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</si>
  <si>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</si>
  <si>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</si>
  <si>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</si>
  <si>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</si>
  <si>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</si>
  <si>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</si>
  <si>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</si>
  <si>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</si>
  <si>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</si>
  <si>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</si>
  <si>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</si>
  <si>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</si>
  <si>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</si>
  <si>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</si>
  <si>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</si>
  <si>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</si>
  <si>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</si>
  <si>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</si>
  <si>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</si>
  <si>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</si>
  <si>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</si>
  <si>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</si>
  <si>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</si>
  <si>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</si>
  <si>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</si>
  <si>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</si>
  <si>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</si>
  <si>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</si>
  <si>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</si>
  <si>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</si>
  <si>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</si>
  <si>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</si>
  <si>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</si>
  <si>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</si>
  <si>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</si>
  <si>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</si>
  <si>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</si>
  <si>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</si>
  <si>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</si>
  <si>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</si>
  <si>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</si>
  <si>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</si>
  <si>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</si>
  <si>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</si>
  <si>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</si>
  <si>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</si>
  <si>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</si>
  <si>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</si>
  <si>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</si>
  <si>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</si>
  <si>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</si>
  <si>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</si>
  <si>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</si>
  <si>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</si>
  <si>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</si>
  <si>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</si>
  <si>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</si>
  <si>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</si>
  <si>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</si>
  <si>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</si>
  <si>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</si>
  <si>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</si>
  <si>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</si>
  <si>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</si>
  <si>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</si>
  <si>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</si>
  <si>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</si>
  <si>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</si>
  <si>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</si>
  <si>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</si>
  <si>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</si>
  <si>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</si>
  <si>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</si>
  <si>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</si>
  <si>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</si>
  <si>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</si>
  <si>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</si>
  <si>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</si>
  <si>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</si>
  <si>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</si>
  <si>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</si>
  <si>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</si>
  <si>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</si>
  <si>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</si>
  <si>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</si>
  <si>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</si>
  <si>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</si>
  <si>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</si>
  <si>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</si>
  <si>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</si>
  <si>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</si>
  <si>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</si>
  <si>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</si>
  <si>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</si>
  <si>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</si>
  <si>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</si>
  <si>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</si>
  <si>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</si>
  <si>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</si>
  <si>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</si>
  <si>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</si>
  <si>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</si>
  <si>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</si>
  <si>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</si>
  <si>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</si>
  <si>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</si>
  <si>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</si>
  <si>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</si>
  <si>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</si>
  <si>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</si>
  <si>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</si>
  <si>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</si>
  <si>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</si>
  <si>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</si>
  <si>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</si>
  <si>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</si>
  <si>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</si>
  <si>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</si>
  <si>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</si>
  <si>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</si>
  <si>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</si>
  <si>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</si>
  <si>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</si>
  <si>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</si>
  <si>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</si>
  <si>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</si>
  <si>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</si>
  <si>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</si>
  <si>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</si>
  <si>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</si>
  <si>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</si>
  <si>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</si>
  <si>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</si>
  <si>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</si>
  <si>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</si>
  <si>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</si>
  <si>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</si>
  <si>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</si>
  <si>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</si>
  <si>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</si>
  <si>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</si>
  <si>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</si>
  <si>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</si>
  <si>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</si>
  <si>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</si>
  <si>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</si>
  <si>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</si>
  <si>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</si>
  <si>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</si>
  <si>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</si>
  <si>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</si>
  <si>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</si>
  <si>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</si>
  <si>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</si>
  <si>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</si>
  <si>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</si>
  <si>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</si>
  <si>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</si>
  <si>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</si>
  <si>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</si>
  <si>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</si>
  <si>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</si>
  <si>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</si>
  <si>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</si>
  <si>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</si>
  <si>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</si>
  <si>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</si>
  <si>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</si>
  <si>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</si>
  <si>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</si>
  <si>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</si>
  <si>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</si>
  <si>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</si>
  <si>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</si>
  <si>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</si>
  <si>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</si>
  <si>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</si>
  <si>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</si>
  <si>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</si>
  <si>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</si>
  <si>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</si>
  <si>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</si>
  <si>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</si>
  <si>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</si>
  <si>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</si>
  <si>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</si>
  <si>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</si>
  <si>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</si>
  <si>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</si>
  <si>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</si>
  <si>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</si>
  <si>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</si>
  <si>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</si>
  <si>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</si>
  <si>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</si>
  <si>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</si>
  <si>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</si>
  <si>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</si>
  <si>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</si>
  <si>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</si>
  <si>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</si>
  <si>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</si>
  <si>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</si>
  <si>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</si>
  <si>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</si>
  <si>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</si>
  <si>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</si>
  <si>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</si>
  <si>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</si>
  <si>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</si>
  <si>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</si>
  <si>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</si>
  <si>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</si>
  <si>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</si>
  <si>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</si>
  <si>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</si>
  <si>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</si>
  <si>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</si>
  <si>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</si>
  <si>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</si>
  <si>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</si>
  <si>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</si>
  <si>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</si>
  <si>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</si>
  <si>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</si>
  <si>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</si>
  <si>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</si>
  <si>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</si>
  <si>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</si>
  <si>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</si>
  <si>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</si>
  <si>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</si>
  <si>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</si>
  <si>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</si>
  <si>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</si>
  <si>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</si>
  <si>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</si>
  <si>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</si>
  <si>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</si>
  <si>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</si>
  <si>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</si>
  <si>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</si>
  <si>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</si>
  <si>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</si>
  <si>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</si>
  <si>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</si>
  <si>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</si>
  <si>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</si>
  <si>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</si>
  <si>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</si>
  <si>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</si>
  <si>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</si>
  <si>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</si>
  <si>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</si>
  <si>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</si>
  <si>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</si>
  <si>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</si>
  <si>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</si>
  <si>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</si>
  <si>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</si>
  <si>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</si>
  <si>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</si>
  <si>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</si>
  <si>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</si>
  <si>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</si>
  <si>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</si>
  <si>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</si>
  <si>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</si>
  <si>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</si>
  <si>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</si>
  <si>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</si>
  <si>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</si>
  <si>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</si>
  <si>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</si>
  <si>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</si>
  <si>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</si>
  <si>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</si>
  <si>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</si>
  <si>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</si>
  <si>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</si>
  <si>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</si>
  <si>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</si>
  <si>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</si>
  <si>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</si>
  <si>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</si>
  <si>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</si>
  <si>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</si>
  <si>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</si>
  <si>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</si>
  <si>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</si>
  <si>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</si>
  <si>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</si>
  <si>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</si>
  <si>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</si>
  <si>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</si>
  <si>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</si>
  <si>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</si>
  <si>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</si>
  <si>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</si>
  <si>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</si>
  <si>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</si>
  <si>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</si>
  <si>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</si>
  <si>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</si>
  <si>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</si>
  <si>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</si>
  <si>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</si>
  <si>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</si>
  <si>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</si>
  <si>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</si>
  <si>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</si>
  <si>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</si>
  <si>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</si>
  <si>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</si>
  <si>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</si>
  <si>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</si>
  <si>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</si>
  <si>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</si>
  <si>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</si>
  <si>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</si>
  <si>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</si>
  <si>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</si>
  <si>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</si>
  <si>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</si>
  <si>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</si>
  <si>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</si>
  <si>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</si>
  <si>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</si>
  <si>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</si>
  <si>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</si>
  <si>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</si>
  <si>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</si>
  <si>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</si>
  <si>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</si>
  <si>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</si>
  <si>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</si>
  <si>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</si>
  <si>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</si>
  <si>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</si>
  <si>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</si>
  <si>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</si>
  <si>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</si>
  <si>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</si>
  <si>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</si>
  <si>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</si>
  <si>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</si>
  <si>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</si>
  <si>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</si>
  <si>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</si>
  <si>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</si>
  <si>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</si>
  <si>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</si>
  <si>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</si>
  <si>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</si>
  <si>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</si>
  <si>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</si>
  <si>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</si>
  <si>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</si>
  <si>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</si>
  <si>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</si>
  <si>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</si>
  <si>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</si>
  <si>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</si>
  <si>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</si>
  <si>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</si>
  <si>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</si>
  <si>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</si>
  <si>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</si>
  <si>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</si>
  <si>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</si>
  <si>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</si>
  <si>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</si>
  <si>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</si>
  <si>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</si>
  <si>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</si>
  <si>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</si>
  <si>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</si>
  <si>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</si>
  <si>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</si>
  <si>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</si>
  <si>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</si>
  <si>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</si>
  <si>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</si>
  <si>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</si>
  <si>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</si>
  <si>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</si>
  <si>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</si>
  <si>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</si>
  <si>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</si>
  <si>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</si>
  <si>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</si>
  <si>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</si>
  <si>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</si>
  <si>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</si>
  <si>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</si>
  <si>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</si>
  <si>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</si>
  <si>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</si>
  <si>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</si>
  <si>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</si>
  <si>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</si>
  <si>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</si>
  <si>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</si>
  <si>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</si>
  <si>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</si>
  <si>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</si>
  <si>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</si>
  <si>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</si>
  <si>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</si>
  <si>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</si>
  <si>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</si>
  <si>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</si>
  <si>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</si>
  <si>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</si>
  <si>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</si>
  <si>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</si>
  <si>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</si>
  <si>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</si>
  <si>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</si>
  <si>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</si>
  <si>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</si>
  <si>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</si>
  <si>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</si>
  <si>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</si>
  <si>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</si>
  <si>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</si>
  <si>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</si>
  <si>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</si>
  <si>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</si>
  <si>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</si>
  <si>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</si>
  <si>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</si>
  <si>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</si>
  <si>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</si>
  <si>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</si>
  <si>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</si>
  <si>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</si>
  <si>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</si>
  <si>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</si>
  <si>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</si>
  <si>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</si>
  <si>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</si>
  <si>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</si>
  <si>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</si>
  <si>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</si>
  <si>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</si>
  <si>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</si>
  <si>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</si>
  <si>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</si>
  <si>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</si>
  <si>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</si>
  <si>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</si>
  <si>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</si>
  <si>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</si>
  <si>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</si>
  <si>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</si>
  <si>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</si>
  <si>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</si>
  <si>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</si>
  <si>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</si>
  <si>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</si>
  <si>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</si>
  <si>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</si>
  <si>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</si>
  <si>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</si>
  <si>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</si>
  <si>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</si>
  <si>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</si>
  <si>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</si>
  <si>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</si>
  <si>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</si>
  <si>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</si>
  <si>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</si>
  <si>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</si>
  <si>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</si>
  <si>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</si>
  <si>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</si>
  <si>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</si>
  <si>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</si>
  <si>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</si>
  <si>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</si>
  <si>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</si>
  <si>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</si>
  <si>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</si>
  <si>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</si>
  <si>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</si>
  <si>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</si>
  <si>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</si>
  <si>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</si>
  <si>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</si>
  <si>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</si>
  <si>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</si>
  <si>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</si>
  <si>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</si>
  <si>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</si>
  <si>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</si>
  <si>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</si>
  <si>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</si>
  <si>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</si>
  <si>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</si>
  <si>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</si>
  <si>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</si>
  <si>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</si>
  <si>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</si>
  <si>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</si>
  <si>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</si>
  <si>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</si>
  <si>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</si>
  <si>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</si>
  <si>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</si>
  <si>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</si>
  <si>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</si>
  <si>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</si>
  <si>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</si>
  <si>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</si>
  <si>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</si>
  <si>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</si>
  <si>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</si>
  <si>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</si>
  <si>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</si>
  <si>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</si>
  <si>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</si>
  <si>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</si>
  <si>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</si>
  <si>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</si>
  <si>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</si>
  <si>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</si>
  <si>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</si>
  <si>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</si>
  <si>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</si>
  <si>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</si>
  <si>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</si>
  <si>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</si>
  <si>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</si>
  <si>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</si>
  <si>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</si>
  <si>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</si>
  <si>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</si>
  <si>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</si>
  <si>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</si>
  <si>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</si>
  <si>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</si>
  <si>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</si>
  <si>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</si>
  <si>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</si>
  <si>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</si>
  <si>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</si>
  <si>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</si>
  <si>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</si>
  <si>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</si>
  <si>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</si>
  <si>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</si>
  <si>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</si>
  <si>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</si>
  <si>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</si>
  <si>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</si>
  <si>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</si>
  <si>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</si>
  <si>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</si>
  <si>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</si>
  <si>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</si>
  <si>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</si>
  <si>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</si>
  <si>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</si>
  <si>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</si>
  <si>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</si>
  <si>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</si>
  <si>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</si>
  <si>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</si>
  <si>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</si>
  <si>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</si>
  <si>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</si>
  <si>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</si>
  <si>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</si>
  <si>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</si>
  <si>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</si>
  <si>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</si>
  <si>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</si>
  <si>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</si>
  <si>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</si>
  <si>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</si>
  <si>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</si>
  <si>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</si>
  <si>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</si>
  <si>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</si>
  <si>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</si>
  <si>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</si>
  <si>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</si>
  <si>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</si>
  <si>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</si>
  <si>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</si>
  <si>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</si>
  <si>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</si>
  <si>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</si>
  <si>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</si>
  <si>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</si>
  <si>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</si>
  <si>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</si>
  <si>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</si>
  <si>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</si>
  <si>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</si>
  <si>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</si>
  <si>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</si>
  <si>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</si>
  <si>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</si>
  <si>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</si>
  <si>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</si>
  <si>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</si>
  <si>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</si>
  <si>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</si>
  <si>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</si>
  <si>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</si>
  <si>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</si>
  <si>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</si>
  <si>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</si>
  <si>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</si>
  <si>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</si>
  <si>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</si>
  <si>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</si>
  <si>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</si>
  <si>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</si>
  <si>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</si>
  <si>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</si>
  <si>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</si>
  <si>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</si>
  <si>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</si>
  <si>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</si>
  <si>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</si>
  <si>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</si>
  <si>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</si>
  <si>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</si>
  <si>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</si>
  <si>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</si>
  <si>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</si>
  <si>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</si>
  <si>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</si>
  <si>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</si>
  <si>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</si>
  <si>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</si>
  <si>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</si>
  <si>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</si>
  <si>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</si>
  <si>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</si>
  <si>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</si>
  <si>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</si>
  <si>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</si>
  <si>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</si>
  <si>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</si>
  <si>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</si>
  <si>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</si>
  <si>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</si>
  <si>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</si>
  <si>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</si>
  <si>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</si>
  <si>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</si>
  <si>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</si>
  <si>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</si>
  <si>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</si>
  <si>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</si>
  <si>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</si>
  <si>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</si>
  <si>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</si>
  <si>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</si>
  <si>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</si>
  <si>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</si>
  <si>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</si>
  <si>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</si>
  <si>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</si>
  <si>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</si>
  <si>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</si>
  <si>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</si>
  <si>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</si>
  <si>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</si>
  <si>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</si>
  <si>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</si>
  <si>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</si>
  <si>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</si>
  <si>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</si>
  <si>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</si>
  <si>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</si>
  <si>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</si>
  <si>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</si>
  <si>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</si>
  <si>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</si>
  <si>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</si>
  <si>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</si>
  <si>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</si>
  <si>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</si>
  <si>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</si>
  <si>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</si>
  <si>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</si>
  <si>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</si>
  <si>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</si>
  <si>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</si>
  <si>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</si>
  <si>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</si>
  <si>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</si>
  <si>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</si>
  <si>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</si>
  <si>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</si>
  <si>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</si>
  <si>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</si>
  <si>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</si>
  <si>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</si>
  <si>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</si>
  <si>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</si>
  <si>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</si>
  <si>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</si>
  <si>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</si>
  <si>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</si>
  <si>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</si>
  <si>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</si>
  <si>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</si>
  <si>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</si>
  <si>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</si>
  <si>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</si>
  <si>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</si>
  <si>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</si>
  <si>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</si>
  <si>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</si>
  <si>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</si>
  <si>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</si>
  <si>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</si>
  <si>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</si>
  <si>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</si>
  <si>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</si>
  <si>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</si>
  <si>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</si>
  <si>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</si>
  <si>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</si>
  <si>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</si>
  <si>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</si>
  <si>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</si>
  <si>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</si>
  <si>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</si>
  <si>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</si>
  <si>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</si>
  <si>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</si>
  <si>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</si>
  <si>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</si>
  <si>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</si>
  <si>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</si>
  <si>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</si>
  <si>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</si>
  <si>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</si>
  <si>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</si>
  <si>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</si>
  <si>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</si>
  <si>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</si>
  <si>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</si>
  <si>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</si>
  <si>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</si>
  <si>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</si>
  <si>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</si>
  <si>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</si>
  <si>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</si>
  <si>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</si>
  <si>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</si>
  <si>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</si>
  <si>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</si>
  <si>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</si>
  <si>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</si>
  <si>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</si>
  <si>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</si>
  <si>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</si>
  <si>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</si>
  <si>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</si>
  <si>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</si>
  <si>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</si>
  <si>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</si>
  <si>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</si>
  <si>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</si>
  <si>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</si>
  <si>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</si>
  <si>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</si>
  <si>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</si>
  <si>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</si>
  <si>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</si>
  <si>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</si>
  <si>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</si>
  <si>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</si>
  <si>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</si>
  <si>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</si>
  <si>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</si>
  <si>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</si>
  <si>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</si>
  <si>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</si>
  <si>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</si>
  <si>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</si>
  <si>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</si>
  <si>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</si>
  <si>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</si>
  <si>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</si>
  <si>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</si>
  <si>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</si>
  <si>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</si>
  <si>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</si>
  <si>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</si>
  <si>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</si>
  <si>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</si>
  <si>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</si>
  <si>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</si>
  <si>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</si>
  <si>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</si>
  <si>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</si>
  <si>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</si>
  <si>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</si>
  <si>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</si>
  <si>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</si>
  <si>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</si>
  <si>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</si>
  <si>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</si>
  <si>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</si>
  <si>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</si>
  <si>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</si>
  <si>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</si>
  <si>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</si>
  <si>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</si>
  <si>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</si>
  <si>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</si>
  <si>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</si>
  <si>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</si>
  <si>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</si>
  <si>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</si>
  <si>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</si>
  <si>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</si>
  <si>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</si>
  <si>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</si>
  <si>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</si>
  <si>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</si>
  <si>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</si>
  <si>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</si>
  <si>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</si>
  <si>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</si>
  <si>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</si>
  <si>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</si>
  <si>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</si>
  <si>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</si>
  <si>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</si>
  <si>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</si>
  <si>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</si>
  <si>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</si>
  <si>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</si>
  <si>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</si>
  <si>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</si>
  <si>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</si>
  <si>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</si>
  <si>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</si>
  <si>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</si>
  <si>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</si>
  <si>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</si>
  <si>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</si>
  <si>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</si>
  <si>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</si>
  <si>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</si>
  <si>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</si>
  <si>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</si>
  <si>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</si>
  <si>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</si>
  <si>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</si>
  <si>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</si>
  <si>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</si>
  <si>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</si>
  <si>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</si>
  <si>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</si>
  <si>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</si>
  <si>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</si>
  <si>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</si>
  <si>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</si>
  <si>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</si>
  <si>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</si>
  <si>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</si>
  <si>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</si>
  <si>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</si>
  <si>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</si>
  <si>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</si>
  <si>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</si>
  <si>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</si>
  <si>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</si>
  <si>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</si>
  <si>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</si>
  <si>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</si>
  <si>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</si>
  <si>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</si>
  <si>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</si>
  <si>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</si>
  <si>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</si>
  <si>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</si>
  <si>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</si>
  <si>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</si>
  <si>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</si>
  <si>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</si>
  <si>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</si>
  <si>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</si>
  <si>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</si>
  <si>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</si>
  <si>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</si>
  <si>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</si>
  <si>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</si>
  <si>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</si>
  <si>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</si>
  <si>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</si>
  <si>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</si>
  <si>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</si>
  <si>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</si>
  <si>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</si>
  <si>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</si>
  <si>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</si>
  <si>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</si>
  <si>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</si>
  <si>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</si>
  <si>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</si>
  <si>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</si>
  <si>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</si>
  <si>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</si>
  <si>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</si>
  <si>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</si>
  <si>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</si>
  <si>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</si>
  <si>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</si>
  <si>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</si>
  <si>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</si>
  <si>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</si>
  <si>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</si>
  <si>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</si>
  <si>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</si>
  <si>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</si>
  <si>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</si>
  <si>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</si>
  <si>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</si>
  <si>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</si>
  <si>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</si>
  <si>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</si>
  <si>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</si>
  <si>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</si>
  <si>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</si>
  <si>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</si>
  <si>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</si>
  <si>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</si>
  <si>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</si>
  <si>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</si>
  <si>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</si>
  <si>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</si>
  <si>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</si>
  <si>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</si>
  <si>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</si>
  <si>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</si>
  <si>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</si>
  <si>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</si>
  <si>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</si>
  <si>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</si>
  <si>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</si>
  <si>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</si>
  <si>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</si>
  <si>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</si>
  <si>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</si>
  <si>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</si>
  <si>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</si>
  <si>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</si>
  <si>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</si>
  <si>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</si>
  <si>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</si>
  <si>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</si>
  <si>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</si>
  <si>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</si>
  <si>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</si>
  <si>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</si>
  <si>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</si>
  <si>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</si>
  <si>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</si>
  <si>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</si>
  <si>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</si>
  <si>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</si>
  <si>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</si>
  <si>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</si>
  <si>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</si>
  <si>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</si>
  <si>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</si>
  <si>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</si>
  <si>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</si>
  <si>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</si>
  <si>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</si>
  <si>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</si>
  <si>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</si>
  <si>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</si>
  <si>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</si>
  <si>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</si>
  <si>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</si>
  <si>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</si>
  <si>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</si>
  <si>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</si>
  <si>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</si>
  <si>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</si>
  <si>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</si>
  <si>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</si>
  <si>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</si>
  <si>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</si>
  <si>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</si>
  <si>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</si>
  <si>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</si>
  <si>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</si>
  <si>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</si>
  <si>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</si>
  <si>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</si>
  <si>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</si>
  <si>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</si>
  <si>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</si>
  <si>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</si>
  <si>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</si>
  <si>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</si>
  <si>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</si>
  <si>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</si>
  <si>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</si>
  <si>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</si>
  <si>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</si>
  <si>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</si>
  <si>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</si>
  <si>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</si>
  <si>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</si>
  <si>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</si>
  <si>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</si>
  <si>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</si>
  <si>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</si>
  <si>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</si>
  <si>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</si>
  <si>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</si>
  <si>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</si>
  <si>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</si>
  <si>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</si>
  <si>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</si>
  <si>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</si>
  <si>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</si>
  <si>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</si>
  <si>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</si>
  <si>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</si>
  <si>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</si>
  <si>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</si>
  <si>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</si>
  <si>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</si>
  <si>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</si>
  <si>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</si>
  <si>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</si>
  <si>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</si>
  <si>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</si>
  <si>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</si>
  <si>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</si>
  <si>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</si>
  <si>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</si>
  <si>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</si>
  <si>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</si>
  <si>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</si>
  <si>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</si>
  <si>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</si>
  <si>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</si>
  <si>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</si>
  <si>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</si>
  <si>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</si>
  <si>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</si>
  <si>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</si>
  <si>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</si>
  <si>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</si>
  <si>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</si>
  <si>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</si>
  <si>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</si>
  <si>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</si>
  <si>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</si>
  <si>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</si>
  <si>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</si>
  <si>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</si>
  <si>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</si>
  <si>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</si>
  <si>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</si>
  <si>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</si>
  <si>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</si>
  <si>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</si>
  <si>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</si>
  <si>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</si>
  <si>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</si>
  <si>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</si>
  <si>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</si>
  <si>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</si>
  <si>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</si>
  <si>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</si>
  <si>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</si>
  <si>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</si>
  <si>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</si>
  <si>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</si>
  <si>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</si>
  <si>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</si>
  <si>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</si>
  <si>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</si>
  <si>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</si>
  <si>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</si>
  <si>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</si>
  <si>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</si>
  <si>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</si>
  <si>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</si>
  <si>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</si>
  <si>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</si>
  <si>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</si>
  <si>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</si>
  <si>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</si>
  <si>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</si>
  <si>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</si>
  <si>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</si>
  <si>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</si>
  <si>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</si>
  <si>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</si>
  <si>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</si>
  <si>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</si>
  <si>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</si>
  <si>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</si>
  <si>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</si>
  <si>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</si>
  <si>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</si>
  <si>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</si>
  <si>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</si>
  <si>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</si>
  <si>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</si>
  <si>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</si>
  <si>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</si>
  <si>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</si>
  <si>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</si>
  <si>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</si>
  <si>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</si>
  <si>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</si>
  <si>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</si>
  <si>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</si>
  <si>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</si>
  <si>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</si>
  <si>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</si>
  <si>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</si>
  <si>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</si>
  <si>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</si>
  <si>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</si>
  <si>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</si>
  <si>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</si>
  <si>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</si>
  <si>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</si>
  <si>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</si>
  <si>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</si>
  <si>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</si>
  <si>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</si>
  <si>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</si>
  <si>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</si>
  <si>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</si>
  <si>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</si>
  <si>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</si>
  <si>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</si>
  <si>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</si>
  <si>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</si>
  <si>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</si>
  <si>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</si>
  <si>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</si>
  <si>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</si>
  <si>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</si>
  <si>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</si>
  <si>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</si>
  <si>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</si>
  <si>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</si>
  <si>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</si>
  <si>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</si>
  <si>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</si>
  <si>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</si>
  <si>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</si>
  <si>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</si>
  <si>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</si>
  <si>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</si>
  <si>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</si>
  <si>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</si>
  <si>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</si>
  <si>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</si>
  <si>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</si>
  <si>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</si>
  <si>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</si>
  <si>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</si>
  <si>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</si>
  <si>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</si>
  <si>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</si>
  <si>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</si>
  <si>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</si>
  <si>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</si>
  <si>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</si>
  <si>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</si>
  <si>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</si>
  <si>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</si>
  <si>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</si>
  <si>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</si>
  <si>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</si>
  <si>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</si>
  <si>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</si>
  <si>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</si>
  <si>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</si>
  <si>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</si>
  <si>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</si>
  <si>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</si>
  <si>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</si>
  <si>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</si>
  <si>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</si>
  <si>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</si>
  <si>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</si>
  <si>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</si>
  <si>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</si>
  <si>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</si>
  <si>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</si>
  <si>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</si>
  <si>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</si>
  <si>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</si>
  <si>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</si>
  <si>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</si>
  <si>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</si>
  <si>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</si>
  <si>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</si>
  <si>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</si>
  <si>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</si>
  <si>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</si>
  <si>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</si>
  <si>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</si>
  <si>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</si>
  <si>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</si>
  <si>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</si>
  <si>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</si>
  <si>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</si>
  <si>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</si>
  <si>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</si>
  <si>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</si>
  <si>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</si>
  <si>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</si>
  <si>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</si>
  <si>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</si>
  <si>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</si>
  <si>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</si>
  <si>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</si>
  <si>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</si>
  <si>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</si>
  <si>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</si>
  <si>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</si>
  <si>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</si>
  <si>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</si>
  <si>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</si>
  <si>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</si>
  <si>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</si>
  <si>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</si>
  <si>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</si>
  <si>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</si>
  <si>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</si>
  <si>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</si>
  <si>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</si>
  <si>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</si>
  <si>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</si>
  <si>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</si>
  <si>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</si>
  <si>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</si>
  <si>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</si>
  <si>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</si>
  <si>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</si>
  <si>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</si>
  <si>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</si>
  <si>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</si>
  <si>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</si>
  <si>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</si>
  <si>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</si>
  <si>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</si>
  <si>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</si>
  <si>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</si>
  <si>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</si>
  <si>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</si>
  <si>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</si>
  <si>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</si>
  <si>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</si>
  <si>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</si>
  <si>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</si>
  <si>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</si>
  <si>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</si>
  <si>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</si>
  <si>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</si>
  <si>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</si>
  <si>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</si>
  <si>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</si>
  <si>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</si>
  <si>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</si>
  <si>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</si>
  <si>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</si>
  <si>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</si>
  <si>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</si>
  <si>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</si>
  <si>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</si>
  <si>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</si>
  <si>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</si>
  <si>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</si>
  <si>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</si>
  <si>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</si>
  <si>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</si>
  <si>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</si>
  <si>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</si>
  <si>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</si>
  <si>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</si>
  <si>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</si>
  <si>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</si>
  <si>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</si>
  <si>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</si>
  <si>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</si>
  <si>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</si>
  <si>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</si>
  <si>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</si>
  <si>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</si>
  <si>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</si>
  <si>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</si>
  <si>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</si>
  <si>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</si>
  <si>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</si>
  <si>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</si>
  <si>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</si>
  <si>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</si>
  <si>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</si>
  <si>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</si>
  <si>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</si>
  <si>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</si>
  <si>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</si>
  <si>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</si>
  <si>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</si>
  <si>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</si>
  <si>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</si>
  <si>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</si>
  <si>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</si>
  <si>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</si>
  <si>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</si>
  <si>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</si>
  <si>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</si>
  <si>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</si>
  <si>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</si>
  <si>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</si>
  <si>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</si>
  <si>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</si>
  <si>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</si>
  <si>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</si>
  <si>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</si>
  <si>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</si>
  <si>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</si>
  <si>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</si>
  <si>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</si>
  <si>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</si>
  <si>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</si>
  <si>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</si>
  <si>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</si>
  <si>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</si>
  <si>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</si>
  <si>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</si>
  <si>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</si>
  <si>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</si>
  <si>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</si>
  <si>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</si>
  <si>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</si>
  <si>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</si>
  <si>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</si>
  <si>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</si>
  <si>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</si>
  <si>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</si>
  <si>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</si>
  <si>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</si>
  <si>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</si>
  <si>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</si>
  <si>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</si>
  <si>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</si>
  <si>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</si>
  <si>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</si>
  <si>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</si>
  <si>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</si>
  <si>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</si>
  <si>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</si>
  <si>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</si>
  <si>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</si>
  <si>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</si>
  <si>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</si>
  <si>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</si>
  <si>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</si>
  <si>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</si>
  <si>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</si>
  <si>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</si>
  <si>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</si>
  <si>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</si>
  <si>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</si>
  <si>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</si>
  <si>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</si>
  <si>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</si>
  <si>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</si>
  <si>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</si>
  <si>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</si>
  <si>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</si>
  <si>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</si>
  <si>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</si>
  <si>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</si>
  <si>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</si>
  <si>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</si>
  <si>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</si>
  <si>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</si>
  <si>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</si>
  <si>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</si>
  <si>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</si>
  <si>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</si>
  <si>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</si>
  <si>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</si>
  <si>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</si>
  <si>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</si>
  <si>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</si>
  <si>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</si>
  <si>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</si>
  <si>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</si>
  <si>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</si>
  <si>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</si>
  <si>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</si>
  <si>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</si>
  <si>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</si>
  <si>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</si>
  <si>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</si>
  <si>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</si>
  <si>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</si>
  <si>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</si>
  <si>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</si>
  <si>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</si>
  <si>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</si>
  <si>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</si>
  <si>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</si>
  <si>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</si>
  <si>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</si>
  <si>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</si>
  <si>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</si>
  <si>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</si>
  <si>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</si>
  <si>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</si>
  <si>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</si>
  <si>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</si>
  <si>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</si>
  <si>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</si>
  <si>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</si>
  <si>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</si>
  <si>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</si>
  <si>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</si>
  <si>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</si>
  <si>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</si>
  <si>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</si>
  <si>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</si>
  <si>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</si>
  <si>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</si>
  <si>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</si>
  <si>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</si>
  <si>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</si>
  <si>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</si>
  <si>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</si>
  <si>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</si>
  <si>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</si>
  <si>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</si>
  <si>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</si>
  <si>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</si>
  <si>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</si>
  <si>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</si>
  <si>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</si>
  <si>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</si>
  <si>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</si>
  <si>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</si>
  <si>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</si>
  <si>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</si>
  <si>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</si>
  <si>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</si>
  <si>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</si>
  <si>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</si>
  <si>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</si>
  <si>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</si>
  <si>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</si>
  <si>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</si>
  <si>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</si>
  <si>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</si>
  <si>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</si>
  <si>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</si>
  <si>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</si>
  <si>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</si>
  <si>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</si>
  <si>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</si>
  <si>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</si>
  <si>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</si>
  <si>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</si>
  <si>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</si>
  <si>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</si>
  <si>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</si>
  <si>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</si>
  <si>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</si>
  <si>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</si>
  <si>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</si>
  <si>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</si>
  <si>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</si>
  <si>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</si>
  <si>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</si>
  <si>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</si>
  <si>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</si>
  <si>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</si>
  <si>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</si>
  <si>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</si>
  <si>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</si>
  <si>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</si>
  <si>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</si>
  <si>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</si>
  <si>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</si>
  <si>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</si>
  <si>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</si>
  <si>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</si>
  <si>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</si>
  <si>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</si>
  <si>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</si>
  <si>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</si>
  <si>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</si>
  <si>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</si>
  <si>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</si>
  <si>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</si>
  <si>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</si>
  <si>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</si>
  <si>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</si>
  <si>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</si>
  <si>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</si>
  <si>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</si>
  <si>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</si>
  <si>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</si>
  <si>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</si>
  <si>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</si>
  <si>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</si>
  <si>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</si>
  <si>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</si>
  <si>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</si>
  <si>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</si>
  <si>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</si>
  <si>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</si>
  <si>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</si>
  <si>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</si>
  <si>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</si>
  <si>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</si>
  <si>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</si>
  <si>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</si>
  <si>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</si>
  <si>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</si>
  <si>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</si>
  <si>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</si>
  <si>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</si>
  <si>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</si>
  <si>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</si>
  <si>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</si>
  <si>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</si>
  <si>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</si>
  <si>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</si>
  <si>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</si>
  <si>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</si>
  <si>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</si>
  <si>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</si>
  <si>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</si>
  <si>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</si>
  <si>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</si>
  <si>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</si>
  <si>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</si>
  <si>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</si>
  <si>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</si>
  <si>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</si>
  <si>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</si>
  <si>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</si>
  <si>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</si>
  <si>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</si>
  <si>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</si>
  <si>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</si>
  <si>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</si>
  <si>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</si>
  <si>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</si>
  <si>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</si>
  <si>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</si>
  <si>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</si>
  <si>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</si>
  <si>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</si>
  <si>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</si>
  <si>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</si>
  <si>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</si>
  <si>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</si>
  <si>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</si>
  <si>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</si>
  <si>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</si>
  <si>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</si>
  <si>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</si>
  <si>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</si>
  <si>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</si>
  <si>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</si>
  <si>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</si>
  <si>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</si>
  <si>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</si>
  <si>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</si>
  <si>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</si>
  <si>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</si>
  <si>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</si>
  <si>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</si>
  <si>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</si>
  <si>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</si>
  <si>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</si>
  <si>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</si>
  <si>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</si>
  <si>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</si>
  <si>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</si>
  <si>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</si>
  <si>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</si>
  <si>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</si>
  <si>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</si>
  <si>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</si>
  <si>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</si>
  <si>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</si>
  <si>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</si>
  <si>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</si>
  <si>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</si>
  <si>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</si>
  <si>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</si>
  <si>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</si>
  <si>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</si>
  <si>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</si>
  <si>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</si>
  <si>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</si>
  <si>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</si>
  <si>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</si>
  <si>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</si>
  <si>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</si>
  <si>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</si>
  <si>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</si>
  <si>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</si>
  <si>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</si>
  <si>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</si>
  <si>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</si>
  <si>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</si>
  <si>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</si>
  <si>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</si>
  <si>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</si>
  <si>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</si>
  <si>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</si>
  <si>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</si>
  <si>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</si>
  <si>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</si>
  <si>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</si>
  <si>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</si>
  <si>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</si>
  <si>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</si>
  <si>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</si>
  <si>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</si>
  <si>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</si>
  <si>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</si>
  <si>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</si>
  <si>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</si>
  <si>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</si>
  <si>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</si>
  <si>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</si>
  <si>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</si>
  <si>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</si>
  <si>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</si>
  <si>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</si>
  <si>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</si>
  <si>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</si>
  <si>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</si>
  <si>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</si>
  <si>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</si>
  <si>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</si>
  <si>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</si>
  <si>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</si>
  <si>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</si>
  <si>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</si>
  <si>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</si>
  <si>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</si>
  <si>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</si>
  <si>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</si>
  <si>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</si>
  <si>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</si>
  <si>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</si>
  <si>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</si>
  <si>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</si>
  <si>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</si>
  <si>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</si>
  <si>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</si>
  <si>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</si>
  <si>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</si>
  <si>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</si>
  <si>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</si>
  <si>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</si>
  <si>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</si>
  <si>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</si>
  <si>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</si>
  <si>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</si>
  <si>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</si>
  <si>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</si>
  <si>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</si>
  <si>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</si>
  <si>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</si>
  <si>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</si>
  <si>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</si>
  <si>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</si>
  <si>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</si>
  <si>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</si>
  <si>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</si>
  <si>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</si>
  <si>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</si>
  <si>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</si>
  <si>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</si>
  <si>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</si>
  <si>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</si>
  <si>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</si>
  <si>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</si>
  <si>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</si>
  <si>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</si>
  <si>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</si>
  <si>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</si>
  <si>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</si>
  <si>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</si>
  <si>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</si>
  <si>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</si>
  <si>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</si>
  <si>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</si>
  <si>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</si>
  <si>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</si>
  <si>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</si>
  <si>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</si>
  <si>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</si>
  <si>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</si>
  <si>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</si>
  <si>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</si>
  <si>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</si>
  <si>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</si>
  <si>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</si>
  <si>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</si>
  <si>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</si>
  <si>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</si>
  <si>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</si>
  <si>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</si>
  <si>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</si>
  <si>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</si>
  <si>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</si>
  <si>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</si>
  <si>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</si>
  <si>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</si>
  <si>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</si>
  <si>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</si>
  <si>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</si>
  <si>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</si>
  <si>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</si>
  <si>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</si>
  <si>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</si>
  <si>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</si>
  <si>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</si>
  <si>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</si>
  <si>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</si>
  <si>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</si>
  <si>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</si>
  <si>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</si>
  <si>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</si>
  <si>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</si>
  <si>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</si>
  <si>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</si>
  <si>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</si>
  <si>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</si>
  <si>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</si>
  <si>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</si>
  <si>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</si>
  <si>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</si>
  <si>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</si>
  <si>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</si>
  <si>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</si>
  <si>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</si>
  <si>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</si>
  <si>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</si>
  <si>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</si>
  <si>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</si>
  <si>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</si>
  <si>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</si>
  <si>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</si>
  <si>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</si>
  <si>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</si>
  <si>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</si>
  <si>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</si>
  <si>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</si>
  <si>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</si>
  <si>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</si>
  <si>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</si>
  <si>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</si>
  <si>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</si>
  <si>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</si>
  <si>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</si>
  <si>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</si>
  <si>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</si>
  <si>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</si>
  <si>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</si>
  <si>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</si>
  <si>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</si>
  <si>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</si>
  <si>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</si>
  <si>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</si>
  <si>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</si>
  <si>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</si>
  <si>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</si>
  <si>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</si>
  <si>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</si>
  <si>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</si>
  <si>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</si>
  <si>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</si>
  <si>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</si>
  <si>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</si>
  <si>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</si>
  <si>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</si>
  <si>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</si>
  <si>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</si>
  <si>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</si>
  <si>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</si>
  <si>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</si>
  <si>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</si>
  <si>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</si>
  <si>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</si>
  <si>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</si>
  <si>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</si>
  <si>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</si>
  <si>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</si>
  <si>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</si>
  <si>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</si>
  <si>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</si>
  <si>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</si>
  <si>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</si>
  <si>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</si>
  <si>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</si>
  <si>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</si>
  <si>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</si>
  <si>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</si>
  <si>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</si>
  <si>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</si>
  <si>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</si>
  <si>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</si>
  <si>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</si>
  <si>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</si>
  <si>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</si>
  <si>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</si>
  <si>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</si>
  <si>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</si>
  <si>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</si>
  <si>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</si>
  <si>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</si>
  <si>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</si>
  <si>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</si>
  <si>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</si>
  <si>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</si>
  <si>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</si>
  <si>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</si>
  <si>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</si>
  <si>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</si>
  <si>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</si>
  <si>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</si>
  <si>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</si>
  <si>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</si>
  <si>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</si>
  <si>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</si>
  <si>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</si>
  <si>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</si>
  <si>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</si>
  <si>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</si>
  <si>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</si>
  <si>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</si>
  <si>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</si>
  <si>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</si>
  <si>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</si>
  <si>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</si>
  <si>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</si>
  <si>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</si>
  <si>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</si>
  <si>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</si>
  <si>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</si>
  <si>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</si>
  <si>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</si>
  <si>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</si>
  <si>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</si>
  <si>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</si>
  <si>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</si>
  <si>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</si>
  <si>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</si>
  <si>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</si>
  <si>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</si>
  <si>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</si>
  <si>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</si>
  <si>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</si>
  <si>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</si>
  <si>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</si>
  <si>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</si>
  <si>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</si>
  <si>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</si>
  <si>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</si>
  <si>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</si>
  <si>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</si>
  <si>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</si>
  <si>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</si>
  <si>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</si>
  <si>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</si>
  <si>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</si>
  <si>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</si>
  <si>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</si>
  <si>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</si>
  <si>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</si>
  <si>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</si>
  <si>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</si>
  <si>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</si>
  <si>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</si>
  <si>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</si>
  <si>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</si>
  <si>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</si>
  <si>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</si>
  <si>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</si>
  <si>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</si>
  <si>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</si>
  <si>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</si>
  <si>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</si>
  <si>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</si>
  <si>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</si>
  <si>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</si>
  <si>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</si>
  <si>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</si>
  <si>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</si>
  <si>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</si>
  <si>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</si>
  <si>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</si>
  <si>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</si>
  <si>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</si>
  <si>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</si>
  <si>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</si>
  <si>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</si>
  <si>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</si>
  <si>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</si>
  <si>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</si>
  <si>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</si>
  <si>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</si>
  <si>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</si>
  <si>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</si>
  <si>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</si>
  <si>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</si>
  <si>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</si>
  <si>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</si>
  <si>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</si>
  <si>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</si>
  <si>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</si>
  <si>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</si>
  <si>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</si>
  <si>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</si>
  <si>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</si>
  <si>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</si>
  <si>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</si>
  <si>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</si>
  <si>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</si>
  <si>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</si>
  <si>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</si>
  <si>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</si>
  <si>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</si>
  <si>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</si>
  <si>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</si>
  <si>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</si>
  <si>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</si>
  <si>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</si>
  <si>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</si>
  <si>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</si>
  <si>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</si>
  <si>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</si>
  <si>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</si>
  <si>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</si>
  <si>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</si>
  <si>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</si>
  <si>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</si>
  <si>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</si>
  <si>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</si>
  <si>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</si>
  <si>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</si>
  <si>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</si>
  <si>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</si>
  <si>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</si>
  <si>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</si>
  <si>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</si>
  <si>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</si>
  <si>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</si>
  <si>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</si>
  <si>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</si>
  <si>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</si>
  <si>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</si>
  <si>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</si>
  <si>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</si>
  <si>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</si>
  <si>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</si>
  <si>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</si>
  <si>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</si>
  <si>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</si>
  <si>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</si>
  <si>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</si>
  <si>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</si>
  <si>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</si>
  <si>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</si>
  <si>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</si>
  <si>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</si>
  <si>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</si>
  <si>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</si>
  <si>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</si>
  <si>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</si>
  <si>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</si>
  <si>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</si>
  <si>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</si>
  <si>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</si>
  <si>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</si>
  <si>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</si>
  <si>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</si>
  <si>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</si>
  <si>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</si>
  <si>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</si>
  <si>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</si>
  <si>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</si>
  <si>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</si>
  <si>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</si>
  <si>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</si>
  <si>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</si>
  <si>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</si>
  <si>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</si>
  <si>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</si>
  <si>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</si>
  <si>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</si>
  <si>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</si>
  <si>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</si>
  <si>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</si>
  <si>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</si>
  <si>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</si>
  <si>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</si>
  <si>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</si>
  <si>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</si>
  <si>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</si>
  <si>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</si>
  <si>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</si>
  <si>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</si>
  <si>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</si>
  <si>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</si>
  <si>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</si>
  <si>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</si>
  <si>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</si>
  <si>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</si>
  <si>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</si>
  <si>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</si>
  <si>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</si>
  <si>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</si>
  <si>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</si>
  <si>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</si>
  <si>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</si>
  <si>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</si>
  <si>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</si>
  <si>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</si>
  <si>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</si>
  <si>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</si>
  <si>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</si>
  <si>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</si>
  <si>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</si>
  <si>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</si>
  <si>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</si>
  <si>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</si>
  <si>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</si>
  <si>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</si>
  <si>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</si>
  <si>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</si>
  <si>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</si>
  <si>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</si>
  <si>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</si>
  <si>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</si>
  <si>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</si>
  <si>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</si>
  <si>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</si>
  <si>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</si>
  <si>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</si>
  <si>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</si>
  <si>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</si>
  <si>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</si>
  <si>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</si>
  <si>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</si>
  <si>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</si>
  <si>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</si>
  <si>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</si>
  <si>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</si>
  <si>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</si>
  <si>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</si>
  <si>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</si>
  <si>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</si>
  <si>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</si>
  <si>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</si>
  <si>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</si>
  <si>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</si>
  <si>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</si>
  <si>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</si>
  <si>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</si>
  <si>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</si>
  <si>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</si>
  <si>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</si>
  <si>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</si>
  <si>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</si>
  <si>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</si>
  <si>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</si>
  <si>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</si>
  <si>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</si>
  <si>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</si>
  <si>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</si>
  <si>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</si>
  <si>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</si>
  <si>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</si>
  <si>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</si>
  <si>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</si>
  <si>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</si>
  <si>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</si>
  <si>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</si>
  <si>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</si>
  <si>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</si>
  <si>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</si>
  <si>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</si>
  <si>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</si>
  <si>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</si>
  <si>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</si>
  <si>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</si>
  <si>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</si>
  <si>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</si>
  <si>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</si>
  <si>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</si>
  <si>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</si>
  <si>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</si>
  <si>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</si>
  <si>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</si>
  <si>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</si>
  <si>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</si>
  <si>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</si>
  <si>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</si>
  <si>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</si>
  <si>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</si>
  <si>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</si>
  <si>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</si>
  <si>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</si>
  <si>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</si>
  <si>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</si>
  <si>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</si>
  <si>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</si>
  <si>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</si>
  <si>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</si>
  <si>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</si>
  <si>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</si>
  <si>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</si>
  <si>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</si>
  <si>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</si>
  <si>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</si>
  <si>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</si>
  <si>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</si>
  <si>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</si>
  <si>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</si>
  <si>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</si>
  <si>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</si>
  <si>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</si>
  <si>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</si>
  <si>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</si>
  <si>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</si>
  <si>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</si>
  <si>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</si>
  <si>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</si>
  <si>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</si>
  <si>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</si>
  <si>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</si>
  <si>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</si>
  <si>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</si>
  <si>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</si>
  <si>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</si>
  <si>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</si>
  <si>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</si>
  <si>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</si>
  <si>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</si>
  <si>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</si>
  <si>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</si>
  <si>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</si>
  <si>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</si>
  <si>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</si>
  <si>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</si>
  <si>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</si>
  <si>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</si>
  <si>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</si>
  <si>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</si>
  <si>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</si>
  <si>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</si>
  <si>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</si>
  <si>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</si>
  <si>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</si>
  <si>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</si>
  <si>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</si>
  <si>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</si>
  <si>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</si>
  <si>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</si>
  <si>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</si>
  <si>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</si>
  <si>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</si>
  <si>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</si>
  <si>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</si>
  <si>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</si>
  <si>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</si>
  <si>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</si>
  <si>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</si>
  <si>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</si>
  <si>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</si>
  <si>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</si>
  <si>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</si>
  <si>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</si>
  <si>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</si>
  <si>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</si>
  <si>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</si>
  <si>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</si>
  <si>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</si>
  <si>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</si>
  <si>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</si>
  <si>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</si>
  <si>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</si>
  <si>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</si>
  <si>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</si>
  <si>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</si>
  <si>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</si>
  <si>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</si>
  <si>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</si>
  <si>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</si>
  <si>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</si>
  <si>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</si>
  <si>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</si>
  <si>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</si>
  <si>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</si>
  <si>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</si>
  <si>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</si>
  <si>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</si>
  <si>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</si>
  <si>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</si>
  <si>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</si>
  <si>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</si>
  <si>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</si>
  <si>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</si>
  <si>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</si>
  <si>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</si>
  <si>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</si>
  <si>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</si>
  <si>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</si>
  <si>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</si>
  <si>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</si>
  <si>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</si>
  <si>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</si>
  <si>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</si>
  <si>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</si>
  <si>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</si>
  <si>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</si>
  <si>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</si>
  <si>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</si>
  <si>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</si>
  <si>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</si>
  <si>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</si>
  <si>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</si>
  <si>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</si>
  <si>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</si>
  <si>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</si>
  <si>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</si>
  <si>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</si>
  <si>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</si>
  <si>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</si>
  <si>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</si>
  <si>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</si>
  <si>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</si>
  <si>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</si>
  <si>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</si>
  <si>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</si>
  <si>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</si>
  <si>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</si>
  <si>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</si>
  <si>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</si>
  <si>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</si>
  <si>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</si>
  <si>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</si>
  <si>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</si>
  <si>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</si>
  <si>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</si>
  <si>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</si>
  <si>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</si>
  <si>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</si>
  <si>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</si>
  <si>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</si>
  <si>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</si>
  <si>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</si>
  <si>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</si>
  <si>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</si>
  <si>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</si>
  <si>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</si>
  <si>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</si>
  <si>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</si>
  <si>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</si>
  <si>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</si>
  <si>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</si>
  <si>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</si>
  <si>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</si>
  <si>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</si>
  <si>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</si>
  <si>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</si>
  <si>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</si>
  <si>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</si>
  <si>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</si>
  <si>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</si>
  <si>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</si>
  <si>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</si>
  <si>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</si>
  <si>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</si>
  <si>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</si>
  <si>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</si>
  <si>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</si>
  <si>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</si>
  <si>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</si>
  <si>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</si>
  <si>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</si>
  <si>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</si>
  <si>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</si>
  <si>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</si>
  <si>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</si>
  <si>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</si>
  <si>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</si>
  <si>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</si>
  <si>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</si>
  <si>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</si>
  <si>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</si>
  <si>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</si>
  <si>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</si>
  <si>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</si>
  <si>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</si>
  <si>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</si>
  <si>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</si>
  <si>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</si>
  <si>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</si>
  <si>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</si>
  <si>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</si>
  <si>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</si>
  <si>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</si>
  <si>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</si>
  <si>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</si>
  <si>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</si>
  <si>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</si>
  <si>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</si>
  <si>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</si>
  <si>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</si>
  <si>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</si>
  <si>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</si>
  <si>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</si>
  <si>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</si>
  <si>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</si>
  <si>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</si>
  <si>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</si>
  <si>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</si>
  <si>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</si>
  <si>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</si>
  <si>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</si>
  <si>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</si>
  <si>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</si>
  <si>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</si>
  <si>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</si>
  <si>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</si>
  <si>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</si>
  <si>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</si>
  <si>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</si>
  <si>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</si>
  <si>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</si>
  <si>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</si>
  <si>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</si>
  <si>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</si>
  <si>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</si>
  <si>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</si>
  <si>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</si>
  <si>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</si>
  <si>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</si>
  <si>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</si>
  <si>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</si>
  <si>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</si>
  <si>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</si>
  <si>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</si>
  <si>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</si>
  <si>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</si>
  <si>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</si>
  <si>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</si>
  <si>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</si>
  <si>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</si>
  <si>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</si>
  <si>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</si>
  <si>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</si>
  <si>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</si>
  <si>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</si>
  <si>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</si>
  <si>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</si>
  <si>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</si>
  <si>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</si>
  <si>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</si>
  <si>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</si>
  <si>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</si>
  <si>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</si>
  <si>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</si>
  <si>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</si>
  <si>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</si>
  <si>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</si>
  <si>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</si>
  <si>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</si>
  <si>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</si>
  <si>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</si>
  <si>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</si>
  <si>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</si>
  <si>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</si>
  <si>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</si>
  <si>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</si>
  <si>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</si>
  <si>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</si>
  <si>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</si>
  <si>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</si>
  <si>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</si>
  <si>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</si>
  <si>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</si>
  <si>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</si>
  <si>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</si>
  <si>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</si>
  <si>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</si>
  <si>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</si>
  <si>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</si>
  <si>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</si>
  <si>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</si>
  <si>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</si>
  <si>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</si>
  <si>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</si>
  <si>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</si>
  <si>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</si>
  <si>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</si>
  <si>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</si>
  <si>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</si>
  <si>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</si>
  <si>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</si>
  <si>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</si>
  <si>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</si>
  <si>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</si>
  <si>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</si>
  <si>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</si>
  <si>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</si>
  <si>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</si>
  <si>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</si>
  <si>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</si>
  <si>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</si>
  <si>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</si>
  <si>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</si>
  <si>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</si>
  <si>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</si>
  <si>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</si>
  <si>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</si>
  <si>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</si>
  <si>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</si>
  <si>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</si>
  <si>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</si>
  <si>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</si>
  <si>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</si>
  <si>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</si>
  <si>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</si>
  <si>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</si>
  <si>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</si>
  <si>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</si>
  <si>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</si>
  <si>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</si>
  <si>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</si>
  <si>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</si>
  <si>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</si>
  <si>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</si>
  <si>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</si>
  <si>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</si>
  <si>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</si>
  <si>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</si>
  <si>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</si>
  <si>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</si>
  <si>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</si>
  <si>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</si>
  <si>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</si>
  <si>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</si>
  <si>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</si>
  <si>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</si>
  <si>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</si>
  <si>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</si>
  <si>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</si>
  <si>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</si>
  <si>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</si>
  <si>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</si>
  <si>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</si>
  <si>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</si>
  <si>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</si>
  <si>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</si>
  <si>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</si>
  <si>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</si>
  <si>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</si>
  <si>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</si>
  <si>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</si>
  <si>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</si>
  <si>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</si>
  <si>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</si>
  <si>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</si>
  <si>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</si>
  <si>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</si>
  <si>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</si>
  <si>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</si>
  <si>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</si>
  <si>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</si>
  <si>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</si>
  <si>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</si>
  <si>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</si>
  <si>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</si>
  <si>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</si>
  <si>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</si>
  <si>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</si>
  <si>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</si>
  <si>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</si>
  <si>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</si>
  <si>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</si>
  <si>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</si>
  <si>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</si>
  <si>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</si>
  <si>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</si>
  <si>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</si>
  <si>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</si>
  <si>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</si>
  <si>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</si>
  <si>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</si>
  <si>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</si>
  <si>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</si>
  <si>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</si>
  <si>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</si>
  <si>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</si>
  <si>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</si>
  <si>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</si>
  <si>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</si>
  <si>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</si>
  <si>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</si>
  <si>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</si>
  <si>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</si>
  <si>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</si>
  <si>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</si>
  <si>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</si>
  <si>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</si>
  <si>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</si>
  <si>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</si>
  <si>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</si>
  <si>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</si>
  <si>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</si>
  <si>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</si>
  <si>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</si>
  <si>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</si>
  <si>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</si>
  <si>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</si>
  <si>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</si>
  <si>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</si>
  <si>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</si>
  <si>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</si>
  <si>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</si>
  <si>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</si>
  <si>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</si>
  <si>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</si>
  <si>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</si>
  <si>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</si>
  <si>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</si>
  <si>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</si>
  <si>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</si>
  <si>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</si>
  <si>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</si>
  <si>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</si>
  <si>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</si>
  <si>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</si>
  <si>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</si>
  <si>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</si>
  <si>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</si>
  <si>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</si>
  <si>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</si>
  <si>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</si>
  <si>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</si>
  <si>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</si>
  <si>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</si>
  <si>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</si>
  <si>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</si>
  <si>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</si>
  <si>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</si>
  <si>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</si>
  <si>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</si>
  <si>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</si>
  <si>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</si>
  <si>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</si>
  <si>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</si>
  <si>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</si>
  <si>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</si>
  <si>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</si>
  <si>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</si>
  <si>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</si>
  <si>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</si>
  <si>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</si>
  <si>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</si>
  <si>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</si>
  <si>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</si>
  <si>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</si>
  <si>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</si>
  <si>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</si>
  <si>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</si>
  <si>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</si>
  <si>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</si>
  <si>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</si>
  <si>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</si>
  <si>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</si>
  <si>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</si>
  <si>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</si>
  <si>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</si>
  <si>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</si>
  <si>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</si>
  <si>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</si>
  <si>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</si>
  <si>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</si>
  <si>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</si>
  <si>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</si>
  <si>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</si>
  <si>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</si>
  <si>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</si>
  <si>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</si>
  <si>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</si>
  <si>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</si>
  <si>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</si>
  <si>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</si>
  <si>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</si>
  <si>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</si>
  <si>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</si>
  <si>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</si>
  <si>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</si>
  <si>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</si>
  <si>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</si>
  <si>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</si>
  <si>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</si>
  <si>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</si>
  <si>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</si>
  <si>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</si>
  <si>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</si>
  <si>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</si>
  <si>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</si>
  <si>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</si>
  <si>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</si>
  <si>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</si>
  <si>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</si>
  <si>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</si>
  <si>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</si>
  <si>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</si>
  <si>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</si>
  <si>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</si>
  <si>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</si>
  <si>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</si>
  <si>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</si>
  <si>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</si>
  <si>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</si>
  <si>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</si>
  <si>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</si>
  <si>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</si>
  <si>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</si>
  <si>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</si>
  <si>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</si>
  <si>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</si>
  <si>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</si>
  <si>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</si>
  <si>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</si>
  <si>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</si>
  <si>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</si>
  <si>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</si>
  <si>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</si>
  <si>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</si>
  <si>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</si>
  <si>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</si>
  <si>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</si>
  <si>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</si>
  <si>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</si>
  <si>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</si>
  <si>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</si>
  <si>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</si>
  <si>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</si>
  <si>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</si>
  <si>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</si>
  <si>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</si>
  <si>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</si>
  <si>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</si>
  <si>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</si>
  <si>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</si>
  <si>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</si>
  <si>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</si>
  <si>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</si>
  <si>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</si>
  <si>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</si>
  <si>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</si>
  <si>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</si>
  <si>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</si>
  <si>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</si>
  <si>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</si>
  <si>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</si>
  <si>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</si>
  <si>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</si>
  <si>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</si>
  <si>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</si>
  <si>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</si>
  <si>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</si>
  <si>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</si>
  <si>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</si>
  <si>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</si>
  <si>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</si>
  <si>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</si>
  <si>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</si>
  <si>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</si>
  <si>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</si>
  <si>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</si>
  <si>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</si>
  <si>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</si>
  <si>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</si>
  <si>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</si>
  <si>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</si>
  <si>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</si>
  <si>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</si>
  <si>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</si>
  <si>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</si>
  <si>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</si>
  <si>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</si>
  <si>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</si>
  <si>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</si>
  <si>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</si>
  <si>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</si>
  <si>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</si>
  <si>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</si>
  <si>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</si>
  <si>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</si>
  <si>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</si>
  <si>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</si>
  <si>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</si>
  <si>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</si>
  <si>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</si>
  <si>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</si>
  <si>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</si>
  <si>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</si>
  <si>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</si>
  <si>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</si>
  <si>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</si>
  <si>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</si>
  <si>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</si>
  <si>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</si>
  <si>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</si>
  <si>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</si>
  <si>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</si>
  <si>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</si>
  <si>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</si>
  <si>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</si>
  <si>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</si>
  <si>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</si>
  <si>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</si>
  <si>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</si>
  <si>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</si>
  <si>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</si>
  <si>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</si>
  <si>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</si>
  <si>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</si>
  <si>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</si>
  <si>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</si>
  <si>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</si>
  <si>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</si>
  <si>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</si>
  <si>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</si>
  <si>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</si>
  <si>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</si>
  <si>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</si>
  <si>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</si>
  <si>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</si>
  <si>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</si>
  <si>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</si>
  <si>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</si>
  <si>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</si>
  <si>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</si>
  <si>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</si>
  <si>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</si>
  <si>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</si>
  <si>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</si>
  <si>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</si>
  <si>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</si>
  <si>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</si>
  <si>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</si>
  <si>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</si>
  <si>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</si>
  <si>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</si>
  <si>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</si>
  <si>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</si>
  <si>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</si>
  <si>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</si>
  <si>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</si>
  <si>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</si>
  <si>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</si>
  <si>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</si>
  <si>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</si>
  <si>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</si>
  <si>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</si>
  <si>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</si>
  <si>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</si>
  <si>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 SELVES</t>
  </si>
  <si>
    <t xml:space="preserve">NOM_PRELEV_DETERM</t>
  </si>
  <si>
    <t xml:space="preserve">AQUASCOP BIOLOGIE</t>
  </si>
  <si>
    <t xml:space="preserve">LB_STATION</t>
  </si>
  <si>
    <t xml:space="preserve">LA SELVES A LAGUIOLE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</si>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</sst>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B110" activeCellId="0" sqref="B11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687158</v>
      </c>
      <c r="G10" s="25"/>
      <c r="H10" s="25"/>
    </row>
    <row r="11" customFormat="false" ht="14.25" hidden="false" customHeight="false" outlineLevel="0" collapsed="false">
      <c r="A11" s="26" t="s">
        <v>5183</v>
      </c>
      <c r="B11" s="30" t="n">
        <v>44777</v>
      </c>
      <c r="D11" s="26" t="s">
        <v>5184</v>
      </c>
      <c r="E11" s="29" t="n">
        <v>6398541</v>
      </c>
      <c r="G11" s="25"/>
      <c r="H11" s="25"/>
    </row>
    <row r="12" customFormat="false" ht="14.25" hidden="false" customHeight="false" outlineLevel="0" collapsed="false">
      <c r="A12" s="26" t="s">
        <v>5185</v>
      </c>
      <c r="B12" s="29" t="s">
        <v>5186</v>
      </c>
      <c r="D12" s="26" t="s">
        <v>5187</v>
      </c>
      <c r="E12" s="29" t="n">
        <v>687177</v>
      </c>
      <c r="G12" s="25"/>
      <c r="H12" s="25"/>
    </row>
    <row r="13" customFormat="false" ht="17.25" hidden="false" customHeight="true" outlineLevel="0" collapsed="false">
      <c r="A13" s="12"/>
      <c r="B13" s="31"/>
      <c r="D13" s="26" t="s">
        <v>5188</v>
      </c>
      <c r="E13" s="29" t="n">
        <v>6398445</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687158</v>
      </c>
    </row>
    <row r="18" customFormat="false" ht="14.25" hidden="false" customHeight="false" outlineLevel="0" collapsed="false">
      <c r="A18" s="36"/>
      <c r="B18" s="37" t="s">
        <v>5196</v>
      </c>
      <c r="C18" s="38" t="n">
        <f aca="false">E11</f>
        <v>6398541</v>
      </c>
    </row>
    <row r="19" customFormat="false" ht="14.25" hidden="false" customHeight="false" outlineLevel="0" collapsed="false">
      <c r="A19" s="33" t="s">
        <v>5197</v>
      </c>
      <c r="B19" s="39" t="n">
        <v>948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3.6</v>
      </c>
      <c r="C37" s="50"/>
      <c r="D37" s="55" t="s">
        <v>5219</v>
      </c>
      <c r="E37" s="34" t="n">
        <v>4.4</v>
      </c>
    </row>
    <row r="38" s="56" customFormat="true" ht="15" hidden="false" customHeight="true" outlineLevel="0" collapsed="false">
      <c r="A38" s="54" t="s">
        <v>5220</v>
      </c>
      <c r="B38" s="34" t="n">
        <v>5</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4</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4</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t="n">
        <v>2</v>
      </c>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row>
    <row r="66" s="17" customFormat="true" ht="14.25" hidden="false" customHeight="false" outlineLevel="0" collapsed="false">
      <c r="A66" s="33" t="s">
        <v>5244</v>
      </c>
      <c r="B66" s="62"/>
      <c r="C66" s="50"/>
      <c r="D66" s="26" t="s">
        <v>5244</v>
      </c>
      <c r="E66" s="62" t="n">
        <v>5</v>
      </c>
    </row>
    <row r="67" s="17" customFormat="true" ht="14.25" hidden="false" customHeight="false" outlineLevel="0" collapsed="false">
      <c r="A67" s="33" t="s">
        <v>5245</v>
      </c>
      <c r="B67" s="62" t="n">
        <v>3</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4</v>
      </c>
      <c r="C74" s="50"/>
      <c r="D74" s="26" t="s">
        <v>5250</v>
      </c>
      <c r="E74" s="62" t="n">
        <v>2</v>
      </c>
    </row>
    <row r="75" s="17" customFormat="true" ht="14.25" hidden="false" customHeight="false" outlineLevel="0" collapsed="false">
      <c r="A75" s="33" t="s">
        <v>5251</v>
      </c>
      <c r="B75" s="62" t="n">
        <v>4</v>
      </c>
      <c r="C75" s="50"/>
      <c r="D75" s="26" t="s">
        <v>5251</v>
      </c>
      <c r="E75" s="62" t="n">
        <v>3</v>
      </c>
    </row>
    <row r="76" s="17" customFormat="true" ht="14.25" hidden="false" customHeight="false" outlineLevel="0" collapsed="false">
      <c r="A76" s="33" t="s">
        <v>5252</v>
      </c>
      <c r="B76" s="62" t="n">
        <v>3</v>
      </c>
      <c r="C76" s="50"/>
      <c r="D76" s="26" t="s">
        <v>5252</v>
      </c>
      <c r="E76" s="62" t="n">
        <v>4</v>
      </c>
    </row>
    <row r="77" s="17" customFormat="true" ht="14.25" hidden="false" customHeight="false" outlineLevel="0" collapsed="false">
      <c r="A77" s="33" t="s">
        <v>5253</v>
      </c>
      <c r="B77" s="62" t="n">
        <v>2</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1</v>
      </c>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3</v>
      </c>
    </row>
    <row r="85" s="17" customFormat="true" ht="14.25" hidden="false" customHeight="false" outlineLevel="0" collapsed="false">
      <c r="A85" s="33" t="s">
        <v>5259</v>
      </c>
      <c r="B85" s="62" t="n">
        <v>2</v>
      </c>
      <c r="C85" s="50"/>
      <c r="D85" s="26" t="s">
        <v>5259</v>
      </c>
      <c r="E85" s="62" t="n">
        <v>2</v>
      </c>
    </row>
    <row r="86" s="17" customFormat="true" ht="14.25" hidden="false" customHeight="false" outlineLevel="0" collapsed="false">
      <c r="A86" s="33" t="s">
        <v>5260</v>
      </c>
      <c r="B86" s="62" t="n">
        <v>2</v>
      </c>
      <c r="C86" s="50"/>
      <c r="D86" s="26" t="s">
        <v>5260</v>
      </c>
      <c r="E86" s="62" t="n">
        <v>1</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t="n">
        <v>1</v>
      </c>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2089</v>
      </c>
      <c r="B97" s="79" t="str">
        <f aca="false">IF(A97="NEWCOD",IF(ISBLANK(G97),"renseigner le champ 'Nouveau taxon'",G97),VLOOKUP(A97,'Ref Taxo'!A:B,2,FALSE()))</f>
        <v>Gomphoneis</v>
      </c>
      <c r="C97" s="80" t="n">
        <f aca="false">IF(A97="NEWCOD",IF(ISBLANK(H97),"NoCod",H97),VLOOKUP(A97,'Ref Taxo'!A:D,4,FALSE()))</f>
        <v>9382</v>
      </c>
      <c r="D97" s="81" t="n">
        <v>0.01</v>
      </c>
      <c r="E97" s="82"/>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3" t="s">
        <v>5274</v>
      </c>
      <c r="G98" s="86"/>
      <c r="H98" s="87"/>
    </row>
    <row r="99" customFormat="false" ht="14.2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1.1</v>
      </c>
      <c r="F100" s="83" t="s">
        <v>5274</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0.2</v>
      </c>
      <c r="E101" s="82" t="n">
        <v>1.1</v>
      </c>
      <c r="F101" s="83" t="s">
        <v>5274</v>
      </c>
      <c r="G101" s="86"/>
      <c r="H101" s="87"/>
    </row>
    <row r="102" customFormat="false" ht="14.25" hidden="false" customHeight="false" outlineLevel="0" collapsed="false">
      <c r="A102" s="78" t="s">
        <v>4750</v>
      </c>
      <c r="B102" s="79" t="str">
        <f aca="false">IF(A102="NEWCOD",IF(ISBLANK(G102),"renseigner le champ 'Nouveau taxon'",G102),VLOOKUP(A102,'Ref Taxo'!A:B,2,FALSE()))</f>
        <v>Stigeoclonium</v>
      </c>
      <c r="C102" s="80" t="n">
        <f aca="false">IF(A102="NEWCOD",IF(ISBLANK(H102),"NoCod",H102),VLOOKUP(A102,'Ref Taxo'!A:D,4,FALSE()))</f>
        <v>1119</v>
      </c>
      <c r="D102" s="81"/>
      <c r="E102" s="82" t="n">
        <v>1.5</v>
      </c>
      <c r="F102" s="83" t="s">
        <v>5274</v>
      </c>
      <c r="G102" s="86"/>
      <c r="H102" s="87"/>
    </row>
    <row r="103" customFormat="false" ht="14.2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0.9</v>
      </c>
      <c r="E103" s="82"/>
      <c r="F103" s="83" t="s">
        <v>5274</v>
      </c>
      <c r="G103" s="86"/>
      <c r="H103" s="87"/>
    </row>
    <row r="104" customFormat="false" ht="14.2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0.3</v>
      </c>
      <c r="E104" s="82"/>
      <c r="F104" s="83" t="s">
        <v>5274</v>
      </c>
      <c r="G104" s="86"/>
      <c r="H104" s="87"/>
    </row>
    <row r="105" customFormat="false" ht="14.2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3" t="s">
        <v>5274</v>
      </c>
      <c r="G105" s="86"/>
      <c r="H105" s="87"/>
    </row>
    <row r="106" customFormat="false" ht="14.2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0.1</v>
      </c>
      <c r="E106" s="82" t="n">
        <v>0.01</v>
      </c>
      <c r="F106" s="83" t="s">
        <v>5274</v>
      </c>
      <c r="G106" s="86"/>
      <c r="H106" s="87"/>
    </row>
    <row r="107" customFormat="false" ht="14.25" hidden="false" customHeight="false" outlineLevel="0" collapsed="false">
      <c r="A107" s="78" t="s">
        <v>2246</v>
      </c>
      <c r="B107" s="79" t="str">
        <f aca="false">IF(A107="NEWCOD",IF(ISBLANK(G107),"renseigner le champ 'Nouveau taxon'",G107),VLOOKUP(A107,'Ref Taxo'!A:B,2,FALSE()))</f>
        <v>Hygroamblystegium fluviatile</v>
      </c>
      <c r="C107" s="80" t="n">
        <f aca="false">IF(A107="NEWCOD",IF(ISBLANK(H107),"NoCod",H107),VLOOKUP(A107,'Ref Taxo'!A:D,4,FALSE()))</f>
        <v>1237</v>
      </c>
      <c r="D107" s="81" t="n">
        <v>0.05</v>
      </c>
      <c r="E107" s="82"/>
      <c r="F107" s="83" t="s">
        <v>5274</v>
      </c>
      <c r="G107" s="86"/>
      <c r="H107" s="87"/>
    </row>
    <row r="108" customFormat="false" ht="14.2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3.8</v>
      </c>
      <c r="E108" s="82"/>
      <c r="F108" s="83" t="s">
        <v>5274</v>
      </c>
      <c r="G108" s="86"/>
      <c r="H108" s="87"/>
    </row>
    <row r="109" customFormat="false" ht="14.2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c r="F109" s="83" t="s">
        <v>5275</v>
      </c>
      <c r="G109" s="86"/>
      <c r="H109" s="87"/>
    </row>
    <row r="110" customFormat="false" ht="14.25" hidden="false" customHeight="false" outlineLevel="0" collapsed="false">
      <c r="A110" s="78" t="s">
        <v>2062</v>
      </c>
      <c r="B110" s="79" t="str">
        <f aca="false">IF(A110="NEWCOD",IF(ISBLANK(G110),"renseigner le champ 'Nouveau taxon'",G110),VLOOKUP(A110,'Ref Taxo'!A:B,2,FALSE()))</f>
        <v>Glyceria fluitans</v>
      </c>
      <c r="C110" s="80" t="n">
        <f aca="false">IF(A110="NEWCOD",IF(ISBLANK(H110),"NoCod",H110),VLOOKUP(A110,'Ref Taxo'!A:D,4,FALSE()))</f>
        <v>1564</v>
      </c>
      <c r="D110" s="81" t="n">
        <v>0.01</v>
      </c>
      <c r="E110" s="82"/>
      <c r="F110" s="83" t="s">
        <v>5274</v>
      </c>
      <c r="G110" s="86"/>
      <c r="H110" s="87"/>
    </row>
    <row r="111" customFormat="false" ht="14.2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c r="E111" s="82" t="n">
        <v>0.01</v>
      </c>
      <c r="F111" s="83" t="s">
        <v>5274</v>
      </c>
      <c r="G111" s="86"/>
      <c r="H111" s="87"/>
    </row>
    <row r="112" customFormat="false" ht="14.25" hidden="false" customHeight="false" outlineLevel="0" collapsed="false">
      <c r="A112" s="78" t="s">
        <v>2887</v>
      </c>
      <c r="B112" s="79" t="str">
        <f aca="false">IF(A112="NEWCOD",IF(ISBLANK(G112),"renseigner le champ 'Nouveau taxon'",G112),VLOOKUP(A112,'Ref Taxo'!A:B,2,FALSE()))</f>
        <v>Mentha longifolia</v>
      </c>
      <c r="C112" s="80" t="n">
        <f aca="false">IF(A112="NEWCOD",IF(ISBLANK(H112),"NoCod",H112),VLOOKUP(A112,'Ref Taxo'!A:D,4,FALSE()))</f>
        <v>19856</v>
      </c>
      <c r="D112" s="81" t="n">
        <v>0.01</v>
      </c>
      <c r="E112" s="82" t="n">
        <v>0.01</v>
      </c>
      <c r="F112" s="83" t="s">
        <v>5274</v>
      </c>
      <c r="G112" s="86"/>
      <c r="H112" s="87"/>
    </row>
    <row r="113" customFormat="false" ht="14.25" hidden="false" customHeight="false" outlineLevel="0" collapsed="false">
      <c r="A113" s="78" t="s">
        <v>4378</v>
      </c>
      <c r="B113" s="79" t="str">
        <f aca="false">IF(A113="NEWCOD",IF(ISBLANK(G113),"renseigner le champ 'Nouveau taxon'",G113),VLOOKUP(A113,'Ref Taxo'!A:B,2,FALSE()))</f>
        <v>Scirpus sylvaticus</v>
      </c>
      <c r="C113" s="80" t="n">
        <f aca="false">IF(A113="NEWCOD",IF(ISBLANK(H113),"NoCod",H113),VLOOKUP(A113,'Ref Taxo'!A:D,4,FALSE()))</f>
        <v>1525</v>
      </c>
      <c r="D113" s="81"/>
      <c r="E113" s="82" t="n">
        <v>0.01</v>
      </c>
      <c r="F113" s="83" t="s">
        <v>5274</v>
      </c>
      <c r="G113" s="86"/>
      <c r="H113" s="87"/>
    </row>
    <row r="114" customFormat="false" ht="14.2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t="n">
        <v>0.01</v>
      </c>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2023-01-25T08:49:08Z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