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<sst xmlns="http://schemas.openxmlformats.org/spreadsheetml/2006/main" count="6489" uniqueCount="5305">
  <si>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</si>
  <si>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</si>
  <si>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</si>
  <si>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</si>
  <si>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</si>
  <si>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</si>
  <si>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</si>
  <si>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</si>
  <si>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</si>
  <si>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</si>
  <si>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</si>
  <si>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</si>
  <si>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</si>
  <si>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</si>
  <si>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</si>
  <si>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</si>
  <si>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</si>
  <si>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</si>
  <si>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</si>
  <si>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</si>
  <si>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</si>
  <si>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</si>
  <si>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</si>
  <si>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</si>
  <si>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</si>
  <si>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</si>
  <si>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</si>
  <si>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</si>
  <si>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</si>
  <si>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</si>
  <si>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</si>
  <si>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</si>
  <si>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</si>
  <si>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</si>
  <si>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</si>
  <si>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</si>
  <si>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</si>
  <si>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</si>
  <si>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</si>
  <si>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</si>
  <si>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</si>
  <si>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</si>
  <si>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</si>
  <si>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</si>
  <si>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</si>
  <si>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</si>
  <si>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</si>
  <si>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</si>
  <si>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</si>
  <si>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</si>
  <si>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</si>
  <si>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</si>
  <si>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</si>
  <si>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</si>
  <si>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</si>
  <si>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</si>
  <si>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</si>
  <si>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</si>
  <si>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</si>
  <si>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</si>
  <si>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</si>
  <si>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</si>
  <si>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</si>
  <si>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</si>
  <si>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</si>
  <si>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</si>
  <si>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</si>
  <si>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</si>
  <si>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</si>
  <si>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</si>
  <si>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</si>
  <si>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</si>
  <si>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</si>
  <si>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</si>
  <si>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</si>
  <si>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</si>
  <si>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</si>
  <si>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</si>
  <si>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</si>
  <si>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</si>
  <si>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</si>
  <si>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</si>
  <si>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</si>
  <si>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</si>
  <si>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</si>
  <si>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</si>
  <si>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</si>
  <si>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</si>
  <si>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</si>
  <si>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</si>
  <si>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</si>
  <si>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</si>
  <si>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</si>
  <si>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</si>
  <si>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</si>
  <si>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</si>
  <si>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</si>
  <si>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</si>
  <si>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</si>
  <si>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</si>
  <si>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</si>
  <si>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</si>
  <si>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</si>
  <si>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</si>
  <si>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</si>
  <si>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</si>
  <si>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</si>
  <si>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</si>
  <si>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</si>
  <si>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</si>
  <si>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</si>
  <si>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</si>
  <si>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</si>
  <si>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</si>
  <si>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</si>
  <si>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</si>
  <si>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</si>
  <si>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</si>
  <si>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</si>
  <si>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</si>
  <si>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</si>
  <si>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</si>
  <si>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</si>
  <si>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</si>
  <si>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</si>
  <si>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</si>
  <si>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</si>
  <si>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</si>
  <si>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</si>
  <si>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</si>
  <si>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</si>
  <si>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</si>
  <si>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</si>
  <si>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</si>
  <si>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</si>
  <si>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</si>
  <si>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</si>
  <si>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</si>
  <si>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</si>
  <si>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</si>
  <si>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</si>
  <si>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</si>
  <si>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</si>
  <si>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</si>
  <si>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</si>
  <si>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</si>
  <si>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</si>
  <si>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</si>
  <si>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</si>
  <si>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</si>
  <si>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</si>
  <si>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</si>
  <si>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</si>
  <si>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</si>
  <si>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</si>
  <si>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</si>
  <si>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</si>
  <si>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</si>
  <si>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</si>
  <si>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</si>
  <si>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</si>
  <si>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</si>
  <si>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</si>
  <si>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</si>
  <si>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</si>
  <si>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</si>
  <si>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</si>
  <si>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</si>
  <si>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</si>
  <si>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</si>
  <si>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</si>
  <si>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</si>
  <si>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</si>
  <si>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</si>
  <si>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</si>
  <si>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</si>
  <si>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</si>
  <si>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</si>
  <si>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</si>
  <si>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</si>
  <si>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</si>
  <si>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</si>
  <si>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</si>
  <si>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</si>
  <si>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</si>
  <si>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</si>
  <si>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</si>
  <si>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</si>
  <si>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</si>
  <si>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</si>
  <si>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</si>
  <si>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</si>
  <si>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</si>
  <si>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</si>
  <si>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</si>
  <si>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</si>
  <si>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</si>
  <si>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</si>
  <si>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</si>
  <si>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</si>
  <si>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</si>
  <si>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</si>
  <si>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</si>
  <si>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</si>
  <si>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</si>
  <si>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</si>
  <si>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</si>
  <si>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</si>
  <si>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</si>
  <si>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</si>
  <si>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</si>
  <si>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</si>
  <si>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</si>
  <si>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</si>
  <si>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</si>
  <si>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</si>
  <si>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</si>
  <si>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</si>
  <si>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</si>
  <si>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</si>
  <si>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</si>
  <si>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</si>
  <si>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</si>
  <si>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</si>
  <si>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</si>
  <si>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</si>
  <si>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</si>
  <si>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</si>
  <si>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</si>
  <si>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</si>
  <si>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</si>
  <si>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</si>
  <si>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</si>
  <si>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</si>
  <si>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</si>
  <si>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</si>
  <si>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</si>
  <si>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</si>
  <si>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</si>
  <si>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</si>
  <si>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</si>
  <si>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</si>
  <si>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</si>
  <si>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</si>
  <si>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</si>
  <si>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</si>
  <si>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</si>
  <si>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</si>
  <si>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</si>
  <si>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</si>
  <si>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</si>
  <si>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</si>
  <si>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</si>
  <si>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</si>
  <si>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</si>
  <si>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</si>
  <si>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</si>
  <si>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</si>
  <si>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</si>
  <si>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</si>
  <si>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</si>
  <si>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</si>
  <si>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</si>
  <si>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</si>
  <si>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</si>
  <si>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</si>
  <si>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</si>
  <si>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</si>
  <si>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</si>
  <si>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</si>
  <si>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</si>
  <si>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</si>
  <si>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</si>
  <si>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</si>
  <si>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</si>
  <si>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</si>
  <si>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</si>
  <si>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</si>
  <si>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</si>
  <si>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</si>
  <si>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</si>
  <si>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</si>
  <si>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</si>
  <si>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</si>
  <si>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</si>
  <si>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</si>
  <si>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</si>
  <si>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</si>
  <si>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</si>
  <si>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</si>
  <si>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</si>
  <si>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</si>
  <si>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</si>
  <si>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</si>
  <si>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</si>
  <si>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</si>
  <si>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</si>
  <si>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</si>
  <si>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</si>
  <si>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</si>
  <si>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</si>
  <si>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</si>
  <si>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</si>
  <si>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</si>
  <si>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</si>
  <si>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</si>
  <si>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</si>
  <si>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</si>
  <si>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</si>
  <si>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</si>
  <si>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</si>
  <si>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</si>
  <si>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</si>
  <si>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</si>
  <si>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</si>
  <si>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</si>
  <si>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</si>
  <si>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</si>
  <si>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</si>
  <si>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</si>
  <si>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</si>
  <si>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</si>
  <si>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</si>
  <si>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</si>
  <si>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</si>
  <si>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</si>
  <si>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</si>
  <si>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</si>
  <si>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</si>
  <si>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</si>
  <si>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</si>
  <si>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</si>
  <si>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</si>
  <si>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</si>
  <si>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</si>
  <si>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</si>
  <si>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</si>
  <si>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</si>
  <si>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</si>
  <si>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</si>
  <si>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</si>
  <si>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</si>
  <si>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</si>
  <si>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</si>
  <si>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</si>
  <si>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</si>
  <si>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</si>
  <si>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</si>
  <si>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</si>
  <si>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</si>
  <si>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</si>
  <si>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</si>
  <si>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</si>
  <si>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</si>
  <si>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</si>
  <si>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</si>
  <si>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</si>
  <si>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</si>
  <si>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</si>
  <si>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</si>
  <si>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</si>
  <si>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</si>
  <si>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</si>
  <si>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</si>
  <si>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</si>
  <si>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</si>
  <si>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</si>
  <si>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</si>
  <si>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</si>
  <si>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</si>
  <si>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</si>
  <si>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</si>
  <si>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</si>
  <si>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</si>
  <si>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</si>
  <si>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</si>
  <si>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</si>
  <si>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</si>
  <si>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</si>
  <si>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</si>
  <si>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</si>
  <si>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</si>
  <si>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</si>
  <si>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</si>
  <si>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</si>
  <si>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</si>
  <si>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</si>
  <si>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</si>
  <si>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</si>
  <si>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</si>
  <si>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</si>
  <si>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</si>
  <si>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</si>
  <si>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</si>
  <si>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</si>
  <si>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</si>
  <si>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</si>
  <si>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</si>
  <si>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</si>
  <si>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</si>
  <si>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</si>
  <si>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</si>
  <si>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</si>
  <si>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</si>
  <si>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</si>
  <si>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</si>
  <si>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</si>
  <si>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</si>
  <si>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</si>
  <si>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</si>
  <si>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</si>
  <si>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</si>
  <si>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</si>
  <si>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</si>
  <si>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</si>
  <si>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</si>
  <si>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</si>
  <si>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</si>
  <si>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</si>
  <si>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</si>
  <si>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</si>
  <si>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</si>
  <si>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</si>
  <si>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</si>
  <si>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</si>
  <si>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</si>
  <si>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</si>
  <si>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</si>
  <si>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</si>
  <si>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</si>
  <si>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</si>
  <si>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</si>
  <si>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</si>
  <si>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</si>
  <si>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</si>
  <si>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</si>
  <si>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</si>
  <si>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</si>
  <si>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</si>
  <si>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</si>
  <si>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</si>
  <si>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</si>
  <si>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</si>
  <si>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</si>
  <si>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</si>
  <si>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</si>
  <si>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</si>
  <si>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</si>
  <si>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</si>
  <si>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</si>
  <si>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</si>
  <si>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</si>
  <si>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</si>
  <si>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</si>
  <si>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</si>
  <si>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</si>
  <si>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</si>
  <si>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</si>
  <si>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</si>
  <si>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</si>
  <si>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</si>
  <si>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</si>
  <si>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</si>
  <si>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</si>
  <si>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</si>
  <si>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</si>
  <si>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</si>
  <si>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</si>
  <si>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</si>
  <si>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</si>
  <si>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</si>
  <si>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</si>
  <si>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</si>
  <si>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</si>
  <si>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</si>
  <si>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</si>
  <si>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</si>
  <si>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</si>
  <si>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</si>
  <si>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</si>
  <si>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</si>
  <si>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</si>
  <si>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</si>
  <si>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</si>
  <si>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</si>
  <si>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</si>
  <si>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</si>
  <si>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</si>
  <si>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</si>
  <si>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</si>
  <si>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</si>
  <si>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</si>
  <si>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</si>
  <si>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</si>
  <si>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</si>
  <si>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</si>
  <si>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</si>
  <si>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</si>
  <si>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</si>
  <si>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</si>
  <si>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</si>
  <si>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</si>
  <si>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</si>
  <si>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</si>
  <si>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</si>
  <si>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</si>
  <si>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</si>
  <si>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</si>
  <si>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</si>
  <si>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</si>
  <si>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</si>
  <si>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</si>
  <si>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</si>
  <si>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</si>
  <si>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</si>
  <si>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</si>
  <si>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</si>
  <si>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</si>
  <si>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</si>
  <si>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</si>
  <si>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</si>
  <si>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</si>
  <si>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</si>
  <si>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</si>
  <si>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</si>
  <si>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</si>
  <si>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</si>
  <si>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</si>
  <si>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</si>
  <si>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</si>
  <si>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</si>
  <si>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</si>
  <si>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</si>
  <si>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</si>
  <si>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</si>
  <si>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</si>
  <si>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</si>
  <si>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</si>
  <si>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</si>
  <si>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</si>
  <si>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</si>
  <si>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</si>
  <si>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</si>
  <si>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</si>
  <si>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</si>
  <si>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</si>
  <si>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</si>
  <si>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</si>
  <si>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</si>
  <si>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</si>
  <si>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</si>
  <si>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</si>
  <si>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</si>
  <si>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</si>
  <si>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</si>
  <si>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</si>
  <si>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</si>
  <si>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</si>
  <si>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</si>
  <si>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</si>
  <si>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</si>
  <si>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</si>
  <si>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</si>
  <si>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</si>
  <si>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</si>
  <si>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</si>
  <si>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</si>
  <si>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</si>
  <si>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</si>
  <si>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</si>
  <si>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</si>
  <si>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</si>
  <si>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</si>
  <si>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</si>
  <si>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</si>
  <si>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</si>
  <si>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</si>
  <si>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</si>
  <si>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</si>
  <si>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</si>
  <si>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</si>
  <si>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</si>
  <si>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</si>
  <si>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</si>
  <si>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</si>
  <si>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</si>
  <si>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</si>
  <si>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</si>
  <si>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</si>
  <si>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</si>
  <si>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</si>
  <si>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</si>
  <si>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</si>
  <si>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</si>
  <si>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</si>
  <si>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</si>
  <si>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</si>
  <si>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</si>
  <si>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</si>
  <si>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</si>
  <si>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</si>
  <si>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</si>
  <si>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</si>
  <si>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</si>
  <si>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</si>
  <si>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</si>
  <si>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</si>
  <si>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</si>
  <si>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</si>
  <si>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</si>
  <si>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</si>
  <si>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</si>
  <si>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</si>
  <si>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</si>
  <si>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</si>
  <si>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</si>
  <si>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</si>
  <si>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</si>
  <si>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</si>
  <si>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</si>
  <si>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</si>
  <si>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</si>
  <si>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</si>
  <si>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</si>
  <si>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</si>
  <si>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</si>
  <si>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</si>
  <si>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</si>
  <si>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</si>
  <si>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</si>
  <si>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</si>
  <si>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</si>
  <si>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</si>
  <si>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</si>
  <si>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</si>
  <si>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</si>
  <si>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</si>
  <si>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</si>
  <si>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</si>
  <si>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</si>
  <si>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</si>
  <si>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</si>
  <si>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</si>
  <si>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</si>
  <si>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</si>
  <si>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</si>
  <si>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</si>
  <si>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</si>
  <si>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</si>
  <si>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</si>
  <si>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</si>
  <si>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</si>
  <si>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</si>
  <si>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</si>
  <si>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</si>
  <si>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</si>
  <si>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</si>
  <si>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</si>
  <si>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</si>
  <si>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</si>
  <si>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</si>
  <si>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</si>
  <si>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</si>
  <si>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</si>
  <si>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</si>
  <si>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</si>
  <si>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</si>
  <si>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</si>
  <si>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</si>
  <si>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</si>
  <si>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</si>
  <si>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</si>
  <si>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</si>
  <si>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</si>
  <si>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</si>
  <si>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</si>
  <si>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</si>
  <si>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</si>
  <si>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</si>
  <si>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</si>
  <si>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</si>
  <si>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</si>
  <si>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</si>
  <si>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</si>
  <si>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</si>
  <si>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</si>
  <si>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</si>
  <si>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</si>
  <si>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</si>
  <si>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</si>
  <si>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</si>
  <si>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</si>
  <si>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</si>
  <si>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</si>
  <si>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</si>
  <si>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</si>
  <si>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</si>
  <si>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</si>
  <si>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</si>
  <si>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</si>
  <si>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</si>
  <si>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</si>
  <si>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</si>
  <si>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</si>
  <si>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</si>
  <si>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</si>
  <si>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</si>
  <si>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</si>
  <si>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</si>
  <si>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</si>
  <si>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</si>
  <si>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</si>
  <si>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</si>
  <si>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</si>
  <si>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</si>
  <si>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</si>
  <si>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</si>
  <si>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</si>
  <si>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</si>
  <si>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</si>
  <si>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</si>
  <si>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</si>
  <si>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</si>
  <si>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</si>
  <si>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</si>
  <si>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</si>
  <si>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</si>
  <si>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</si>
  <si>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</si>
  <si>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</si>
  <si>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</si>
  <si>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</si>
  <si>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</si>
  <si>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</si>
  <si>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</si>
  <si>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</si>
  <si>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</si>
  <si>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</si>
  <si>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</si>
  <si>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</si>
  <si>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</si>
  <si>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</si>
  <si>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</si>
  <si>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</si>
  <si>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</si>
  <si>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</si>
  <si>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</si>
  <si>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</si>
  <si>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</si>
  <si>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</si>
  <si>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</si>
  <si>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</si>
  <si>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</si>
  <si>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</si>
  <si>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</si>
  <si>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</si>
  <si>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</si>
  <si>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</si>
  <si>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</si>
  <si>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</si>
  <si>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</si>
  <si>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</si>
  <si>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</si>
  <si>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</si>
  <si>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</si>
  <si>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</si>
  <si>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</si>
  <si>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</si>
  <si>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</si>
  <si>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</si>
  <si>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</si>
  <si>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</si>
  <si>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</si>
  <si>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</si>
  <si>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</si>
  <si>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</si>
  <si>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</si>
  <si>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</si>
  <si>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</si>
  <si>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</si>
  <si>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</si>
  <si>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</si>
  <si>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</si>
  <si>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</si>
  <si>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</si>
  <si>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</si>
  <si>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</si>
  <si>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</si>
  <si>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</si>
  <si>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</si>
  <si>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</si>
  <si>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</si>
  <si>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</si>
  <si>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</si>
  <si>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</si>
  <si>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</si>
  <si>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</si>
  <si>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</si>
  <si>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</si>
  <si>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</si>
  <si>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</si>
  <si>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</si>
  <si>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</si>
  <si>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</si>
  <si>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</si>
  <si>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</si>
  <si>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</si>
  <si>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</si>
  <si>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</si>
  <si>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</si>
  <si>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</si>
  <si>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</si>
  <si>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</si>
  <si>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</si>
  <si>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</si>
  <si>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</si>
  <si>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</si>
  <si>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</si>
  <si>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</si>
  <si>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</si>
  <si>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</si>
  <si>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</si>
  <si>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</si>
  <si>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</si>
  <si>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</si>
  <si>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</si>
  <si>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</si>
  <si>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</si>
  <si>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</si>
  <si>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</si>
  <si>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</si>
  <si>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</si>
  <si>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</si>
  <si>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</si>
  <si>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</si>
  <si>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</si>
  <si>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</si>
  <si>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</si>
  <si>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</si>
  <si>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</si>
  <si>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</si>
  <si>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</si>
  <si>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</si>
  <si>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</si>
  <si>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</si>
  <si>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</si>
  <si>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</si>
  <si>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</si>
  <si>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</si>
  <si>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</si>
  <si>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</si>
  <si>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</si>
  <si>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</si>
  <si>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</si>
  <si>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</si>
  <si>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</si>
  <si>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</si>
  <si>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</si>
  <si>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</si>
  <si>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</si>
  <si>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</si>
  <si>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</si>
  <si>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</si>
  <si>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</si>
  <si>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</si>
  <si>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</si>
  <si>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</si>
  <si>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</si>
  <si>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</si>
  <si>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</si>
  <si>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</si>
  <si>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</si>
  <si>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</si>
  <si>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</si>
  <si>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</si>
  <si>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</si>
  <si>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</si>
  <si>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</si>
  <si>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</si>
  <si>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</si>
  <si>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</si>
  <si>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</si>
  <si>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</si>
  <si>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</si>
  <si>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</si>
  <si>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</si>
  <si>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</si>
  <si>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</si>
  <si>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</si>
  <si>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</si>
  <si>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</si>
  <si>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</si>
  <si>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</si>
  <si>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</si>
  <si>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</si>
  <si>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</si>
  <si>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</si>
  <si>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</si>
  <si>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</si>
  <si>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</si>
  <si>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</si>
  <si>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</si>
  <si>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</si>
  <si>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</si>
  <si>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</si>
  <si>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</si>
  <si>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</si>
  <si>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</si>
  <si>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</si>
  <si>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</si>
  <si>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</si>
  <si>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</si>
  <si>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</si>
  <si>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</si>
  <si>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</si>
  <si>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</si>
  <si>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</si>
  <si>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</si>
  <si>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</si>
  <si>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</si>
  <si>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</si>
  <si>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</si>
  <si>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</si>
  <si>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</si>
  <si>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</si>
  <si>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</si>
  <si>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</si>
  <si>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</si>
  <si>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</si>
  <si>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</si>
  <si>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</si>
  <si>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</si>
  <si>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</si>
  <si>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</si>
  <si>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</si>
  <si>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</si>
  <si>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</si>
  <si>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</si>
  <si>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</si>
  <si>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</si>
  <si>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</si>
  <si>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</si>
  <si>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</si>
  <si>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</si>
  <si>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</si>
  <si>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</si>
  <si>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</si>
  <si>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</si>
  <si>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</si>
  <si>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</si>
  <si>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</si>
  <si>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</si>
  <si>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</si>
  <si>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</si>
  <si>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</si>
  <si>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</si>
  <si>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</si>
  <si>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</si>
  <si>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</si>
  <si>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</si>
  <si>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</si>
  <si>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</si>
  <si>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</si>
  <si>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</si>
  <si>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</si>
  <si>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</si>
  <si>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</si>
  <si>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</si>
  <si>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</si>
  <si>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</si>
  <si>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</si>
  <si>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</si>
  <si>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</si>
  <si>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</si>
  <si>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</si>
  <si>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</si>
  <si>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</si>
  <si>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</si>
  <si>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</si>
  <si>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</si>
  <si>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</si>
  <si>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</si>
  <si>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</si>
  <si>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</si>
  <si>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</si>
  <si>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</si>
  <si>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</si>
  <si>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</si>
  <si>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</si>
  <si>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</si>
  <si>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</si>
  <si>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</si>
  <si>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</si>
  <si>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</si>
  <si>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</si>
  <si>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</si>
  <si>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</si>
  <si>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</si>
  <si>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</si>
  <si>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</si>
  <si>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</si>
  <si>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</si>
  <si>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</si>
  <si>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</si>
  <si>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</si>
  <si>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</si>
  <si>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</si>
  <si>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</si>
  <si>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</si>
  <si>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</si>
  <si>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</si>
  <si>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</si>
  <si>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</si>
  <si>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</si>
  <si>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</si>
  <si>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</si>
  <si>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</si>
  <si>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</si>
  <si>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</si>
  <si>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</si>
  <si>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</si>
  <si>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</si>
  <si>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</si>
  <si>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</si>
  <si>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</si>
  <si>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</si>
  <si>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</si>
  <si>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</si>
  <si>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</si>
  <si>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</si>
  <si>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</si>
  <si>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</si>
  <si>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</si>
  <si>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</si>
  <si>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</si>
  <si>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</si>
  <si>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</si>
  <si>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</si>
  <si>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</si>
  <si>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</si>
  <si>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</si>
  <si>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</si>
  <si>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</si>
  <si>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</si>
  <si>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</si>
  <si>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</si>
  <si>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</si>
  <si>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</si>
  <si>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</si>
  <si>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</si>
  <si>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</si>
  <si>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</si>
  <si>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</si>
  <si>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</si>
  <si>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</si>
  <si>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</si>
  <si>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</si>
  <si>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</si>
  <si>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</si>
  <si>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</si>
  <si>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</si>
  <si>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</si>
  <si>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</si>
  <si>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</si>
  <si>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</si>
  <si>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</si>
  <si>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</si>
  <si>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</si>
  <si>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</si>
  <si>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</si>
  <si>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</si>
  <si>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</si>
  <si>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</si>
  <si>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</si>
  <si>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</si>
  <si>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</si>
  <si>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</si>
  <si>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</si>
  <si>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</si>
  <si>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</si>
  <si>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</si>
  <si>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</si>
  <si>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</si>
  <si>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</si>
  <si>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</si>
  <si>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</si>
  <si>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</si>
  <si>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</si>
  <si>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</si>
  <si>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</si>
  <si>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</si>
  <si>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</si>
  <si>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</si>
  <si>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</si>
  <si>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</si>
  <si>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</si>
  <si>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</si>
  <si>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</si>
  <si>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</si>
  <si>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</si>
  <si>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</si>
  <si>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</si>
  <si>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</si>
  <si>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</si>
  <si>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</si>
  <si>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</si>
  <si>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</si>
  <si>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</si>
  <si>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</si>
  <si>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</si>
  <si>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</si>
  <si>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</si>
  <si>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</si>
  <si>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</si>
  <si>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</si>
  <si>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</si>
  <si>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</si>
  <si>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</si>
  <si>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</si>
  <si>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</si>
  <si>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</si>
  <si>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</si>
  <si>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</si>
  <si>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</si>
  <si>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</si>
  <si>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</si>
  <si>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</si>
  <si>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</si>
  <si>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</si>
  <si>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</si>
  <si>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</si>
  <si>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</si>
  <si>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</si>
  <si>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</si>
  <si>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</si>
  <si>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</si>
  <si>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</si>
  <si>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</si>
  <si>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</si>
  <si>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</si>
  <si>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</si>
  <si>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</si>
  <si>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</si>
  <si>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</si>
  <si>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</si>
  <si>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</si>
  <si>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</si>
  <si>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</si>
  <si>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</si>
  <si>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</si>
  <si>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</si>
  <si>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</si>
  <si>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</si>
  <si>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</si>
  <si>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</si>
  <si>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</si>
  <si>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</si>
  <si>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</si>
  <si>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</si>
  <si>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</si>
  <si>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</si>
  <si>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</si>
  <si>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</si>
  <si>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</si>
  <si>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</si>
  <si>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</si>
  <si>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</si>
  <si>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</si>
  <si>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</si>
  <si>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</si>
  <si>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</si>
  <si>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</si>
  <si>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</si>
  <si>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</si>
  <si>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</si>
  <si>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</si>
  <si>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</si>
  <si>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</si>
  <si>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</si>
  <si>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</si>
  <si>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</si>
  <si>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</si>
  <si>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</si>
  <si>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</si>
  <si>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</si>
  <si>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</si>
  <si>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</si>
  <si>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</si>
  <si>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</si>
  <si>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</si>
  <si>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</si>
  <si>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</si>
  <si>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</si>
  <si>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</si>
  <si>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</si>
  <si>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</si>
  <si>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</si>
  <si>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</si>
  <si>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</si>
  <si>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</si>
  <si>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</si>
  <si>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</si>
  <si>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</si>
  <si>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</si>
  <si>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</si>
  <si>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</si>
  <si>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</si>
  <si>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</si>
  <si>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</si>
  <si>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</si>
  <si>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</si>
  <si>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</si>
  <si>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</si>
  <si>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</si>
  <si>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</si>
  <si>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</si>
  <si>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</si>
  <si>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</si>
  <si>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</si>
  <si>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</si>
  <si>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</si>
  <si>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</si>
  <si>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</si>
  <si>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</si>
  <si>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</si>
  <si>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</si>
  <si>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</si>
  <si>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</si>
  <si>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</si>
  <si>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</si>
  <si>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</si>
  <si>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</si>
  <si>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</si>
  <si>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</si>
  <si>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</si>
  <si>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</si>
  <si>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</si>
  <si>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</si>
  <si>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</si>
  <si>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</si>
  <si>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</si>
  <si>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</si>
  <si>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</si>
  <si>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</si>
  <si>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</si>
  <si>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</si>
  <si>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</si>
  <si>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</si>
  <si>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</si>
  <si>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</si>
  <si>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</si>
  <si>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</si>
  <si>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</si>
  <si>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</si>
  <si>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</si>
  <si>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</si>
  <si>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</si>
  <si>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</si>
  <si>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</si>
  <si>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</si>
  <si>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</si>
  <si>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</si>
  <si>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</si>
  <si>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</si>
  <si>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</si>
  <si>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</si>
  <si>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</si>
  <si>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</si>
  <si>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</si>
  <si>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</si>
  <si>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</si>
  <si>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</si>
  <si>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</si>
  <si>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</si>
  <si>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</si>
  <si>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</si>
  <si>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</si>
  <si>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</si>
  <si>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</si>
  <si>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</si>
  <si>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</si>
  <si>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</si>
  <si>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</si>
  <si>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</si>
  <si>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</si>
  <si>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</si>
  <si>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</si>
  <si>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</si>
  <si>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</si>
  <si>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</si>
  <si>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</si>
  <si>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</si>
  <si>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</si>
  <si>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</si>
  <si>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</si>
  <si>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</si>
  <si>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</si>
  <si>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</si>
  <si>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</si>
  <si>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</si>
  <si>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</si>
  <si>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</si>
  <si>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</si>
  <si>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</si>
  <si>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</si>
  <si>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</si>
  <si>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</si>
  <si>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</si>
  <si>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</si>
  <si>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</si>
  <si>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</si>
  <si>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</si>
  <si>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</si>
  <si>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</si>
  <si>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</si>
  <si>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</si>
  <si>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</si>
  <si>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</si>
  <si>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</si>
  <si>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</si>
  <si>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</si>
  <si>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</si>
  <si>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</si>
  <si>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</si>
  <si>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</si>
  <si>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</si>
  <si>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</si>
  <si>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</si>
  <si>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</si>
  <si>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</si>
  <si>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</si>
  <si>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</si>
  <si>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</si>
  <si>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</si>
  <si>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</si>
  <si>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</si>
  <si>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</si>
  <si>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</si>
  <si>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</si>
  <si>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</si>
  <si>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</si>
  <si>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</si>
  <si>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</si>
  <si>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</si>
  <si>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</si>
  <si>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</si>
  <si>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</si>
  <si>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</si>
  <si>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</si>
  <si>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</si>
  <si>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</si>
  <si>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</si>
  <si>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</si>
  <si>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</si>
  <si>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</si>
  <si>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</si>
  <si>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</si>
  <si>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</si>
  <si>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</si>
  <si>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</si>
  <si>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</si>
  <si>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</si>
  <si>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</si>
  <si>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</si>
  <si>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</si>
  <si>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</si>
  <si>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</si>
  <si>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</si>
  <si>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</si>
  <si>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</si>
  <si>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</si>
  <si>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</si>
  <si>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</si>
  <si>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</si>
  <si>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</si>
  <si>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</si>
  <si>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</si>
  <si>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</si>
  <si>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</si>
  <si>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</si>
  <si>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</si>
  <si>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</si>
  <si>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</si>
  <si>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</si>
  <si>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</si>
  <si>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</si>
  <si>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</si>
  <si>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</si>
  <si>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</si>
  <si>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</si>
  <si>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</si>
  <si>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</si>
  <si>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</si>
  <si>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</si>
  <si>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</si>
  <si>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</si>
  <si>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</si>
  <si>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</si>
  <si>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</si>
  <si>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</si>
  <si>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</si>
  <si>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</si>
  <si>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</si>
  <si>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</si>
  <si>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</si>
  <si>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</si>
  <si>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</si>
  <si>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</si>
  <si>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</si>
  <si>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</si>
  <si>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</si>
  <si>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</si>
  <si>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</si>
  <si>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</si>
  <si>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</si>
  <si>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</si>
  <si>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</si>
  <si>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</si>
  <si>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</si>
  <si>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</si>
  <si>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</si>
  <si>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</si>
  <si>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</si>
  <si>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</si>
  <si>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</si>
  <si>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</si>
  <si>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</si>
  <si>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</si>
  <si>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</si>
  <si>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</si>
  <si>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</si>
  <si>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</si>
  <si>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</si>
  <si>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</si>
  <si>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</si>
  <si>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</si>
  <si>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</si>
  <si>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</si>
  <si>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</si>
  <si>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</si>
  <si>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</si>
  <si>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</si>
  <si>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</si>
  <si>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</si>
  <si>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</si>
  <si>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</si>
  <si>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</si>
  <si>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</si>
  <si>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</si>
  <si>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</si>
  <si>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</si>
  <si>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</si>
  <si>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</si>
  <si>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</si>
  <si>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</si>
  <si>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</si>
  <si>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</si>
  <si>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</si>
  <si>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</si>
  <si>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</si>
  <si>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</si>
  <si>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</si>
  <si>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</si>
  <si>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</si>
  <si>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</si>
  <si>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</si>
  <si>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</si>
  <si>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</si>
  <si>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</si>
  <si>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</si>
  <si>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</si>
  <si>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</si>
  <si>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</si>
  <si>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</si>
  <si>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</si>
  <si>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</si>
  <si>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</si>
  <si>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</si>
  <si>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</si>
  <si>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</si>
  <si>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</si>
  <si>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</si>
  <si>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</si>
  <si>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</si>
  <si>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</si>
  <si>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</si>
  <si>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</si>
  <si>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</si>
  <si>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</si>
  <si>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</si>
  <si>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</si>
  <si>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</si>
  <si>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</si>
  <si>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</si>
  <si>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</si>
  <si>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</si>
  <si>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</si>
  <si>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</si>
  <si>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</si>
  <si>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</si>
  <si>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</si>
  <si>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</si>
  <si>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</si>
  <si>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</si>
  <si>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</si>
  <si>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</si>
  <si>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</si>
  <si>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</si>
  <si>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</si>
  <si>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</si>
  <si>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</si>
  <si>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</si>
  <si>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</si>
  <si>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</si>
  <si>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</si>
  <si>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</si>
  <si>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</si>
  <si>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</si>
  <si>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</si>
  <si>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</si>
  <si>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</si>
  <si>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</si>
  <si>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</si>
  <si>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</si>
  <si>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</si>
  <si>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</si>
  <si>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</si>
  <si>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</si>
  <si>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</si>
  <si>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</si>
  <si>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</si>
  <si>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</si>
  <si>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</si>
  <si>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</si>
  <si>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</si>
  <si>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</si>
  <si>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</si>
  <si>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</si>
  <si>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</si>
  <si>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</si>
  <si>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</si>
  <si>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</si>
  <si>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</si>
  <si>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</si>
  <si>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</si>
  <si>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</si>
  <si>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</si>
  <si>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</si>
  <si>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</si>
  <si>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</si>
  <si>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</si>
  <si>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</si>
  <si>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</si>
  <si>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</si>
  <si>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</si>
  <si>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</si>
  <si>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</si>
  <si>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</si>
  <si>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</si>
  <si>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</si>
  <si>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</si>
  <si>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</si>
  <si>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</si>
  <si>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</si>
  <si>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</si>
  <si>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</si>
  <si>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</si>
  <si>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</si>
  <si>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</si>
  <si>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</si>
  <si>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</si>
  <si>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</si>
  <si>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</si>
  <si>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</si>
  <si>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</si>
  <si>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</si>
  <si>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</si>
  <si>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</si>
  <si>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</si>
  <si>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</si>
  <si>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</si>
  <si>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</si>
  <si>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</si>
  <si>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</si>
  <si>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</si>
  <si>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</si>
  <si>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</si>
  <si>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</si>
  <si>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</si>
  <si>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</si>
  <si>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</si>
  <si>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</si>
  <si>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</si>
  <si>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</si>
  <si>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</si>
  <si>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</si>
  <si>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</si>
  <si>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</si>
  <si>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</si>
  <si>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</si>
  <si>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</si>
  <si>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</si>
  <si>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</si>
  <si>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</si>
  <si>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</si>
  <si>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</si>
  <si>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</si>
  <si>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</si>
  <si>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</si>
  <si>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</si>
  <si>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</si>
  <si>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</si>
  <si>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</si>
  <si>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</si>
  <si>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</si>
  <si>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</si>
  <si>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</si>
  <si>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</si>
  <si>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</si>
  <si>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</si>
  <si>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</si>
  <si>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</si>
  <si>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</si>
  <si>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</si>
  <si>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</si>
  <si>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</si>
  <si>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</si>
  <si>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</si>
  <si>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</si>
  <si>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</si>
  <si>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</si>
  <si>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</si>
  <si>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</si>
  <si>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</si>
  <si>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</si>
  <si>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</si>
  <si>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</si>
  <si>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</si>
  <si>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</si>
  <si>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</si>
  <si>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</si>
  <si>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</si>
  <si>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</si>
  <si>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</si>
  <si>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</si>
  <si>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</si>
  <si>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</si>
  <si>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</si>
  <si>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</si>
  <si>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</si>
  <si>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</si>
  <si>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</si>
  <si>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</si>
  <si>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</si>
  <si>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</si>
  <si>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</si>
  <si>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</si>
  <si>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</si>
  <si>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</si>
  <si>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</si>
  <si>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</si>
  <si>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</si>
  <si>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</si>
  <si>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</si>
  <si>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</si>
  <si>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</si>
  <si>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</si>
  <si>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</si>
  <si>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</si>
  <si>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</si>
  <si>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</si>
  <si>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</si>
  <si>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</si>
  <si>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</si>
  <si>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</si>
  <si>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</si>
  <si>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</si>
  <si>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</si>
  <si>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</si>
  <si>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</si>
  <si>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</si>
  <si>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</si>
  <si>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</si>
  <si>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</si>
  <si>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</si>
  <si>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</si>
  <si>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</si>
  <si>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</si>
  <si>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</si>
  <si>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</si>
  <si>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</si>
  <si>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</si>
  <si>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</si>
  <si>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</si>
  <si>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</si>
  <si>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</si>
  <si>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</si>
  <si>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</si>
  <si>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</si>
  <si>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</si>
  <si>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</si>
  <si>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</si>
  <si>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</si>
  <si>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</si>
  <si>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</si>
  <si>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</si>
  <si>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</si>
  <si>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</si>
  <si>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</si>
  <si>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</si>
  <si>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</si>
  <si>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</si>
  <si>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</si>
  <si>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</si>
  <si>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</si>
  <si>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</si>
  <si>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</si>
  <si>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</si>
  <si>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</si>
  <si>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</si>
  <si>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</si>
  <si>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</si>
  <si>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</si>
  <si>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</si>
  <si>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</si>
  <si>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</si>
  <si>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</si>
  <si>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</si>
  <si>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</si>
  <si>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</si>
  <si>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</si>
  <si>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</si>
  <si>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</si>
  <si>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</si>
  <si>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</si>
  <si>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</si>
  <si>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</si>
  <si>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</si>
  <si>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</si>
  <si>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</si>
  <si>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</si>
  <si>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</si>
  <si>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</si>
  <si>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</si>
  <si>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</si>
  <si>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</si>
  <si>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</si>
  <si>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</si>
  <si>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</si>
  <si>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</si>
  <si>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</si>
  <si>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</si>
  <si>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</si>
  <si>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</si>
  <si>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</si>
  <si>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</si>
  <si>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</si>
  <si>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</si>
  <si>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</si>
  <si>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</si>
  <si>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</si>
  <si>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</si>
  <si>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</si>
  <si>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</si>
  <si>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</si>
  <si>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</si>
  <si>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</si>
  <si>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</si>
  <si>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</si>
  <si>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</si>
  <si>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</si>
  <si>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</si>
  <si>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</si>
  <si>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</si>
  <si>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</si>
  <si>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</si>
  <si>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</si>
  <si>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</si>
  <si>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</si>
  <si>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</si>
  <si>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</si>
  <si>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</si>
  <si>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</si>
  <si>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</si>
  <si>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</si>
  <si>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</si>
  <si>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</si>
  <si>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</si>
  <si>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</si>
  <si>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</si>
  <si>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</si>
  <si>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</si>
  <si>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</si>
  <si>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</si>
  <si>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</si>
  <si>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</si>
  <si>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</si>
  <si>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</si>
  <si>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</si>
  <si>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</si>
  <si>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</si>
  <si>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</si>
  <si>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</si>
  <si>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</si>
  <si>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</si>
  <si>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</si>
  <si>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</si>
  <si>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</si>
  <si>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</si>
  <si>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</si>
  <si>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</si>
  <si>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</si>
  <si>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</si>
  <si>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</si>
  <si>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</si>
  <si>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</si>
  <si>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</si>
  <si>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</si>
  <si>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</si>
  <si>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</si>
  <si>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</si>
  <si>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</si>
  <si>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</si>
  <si>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</si>
  <si>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</si>
  <si>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</si>
  <si>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</si>
  <si>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</si>
  <si>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</si>
  <si>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</si>
  <si>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</si>
  <si>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</si>
  <si>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</si>
  <si>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</si>
  <si>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</si>
  <si>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</si>
  <si>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</si>
  <si>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</si>
  <si>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</si>
  <si>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</si>
  <si>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</si>
  <si>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</si>
  <si>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</si>
  <si>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</si>
  <si>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</si>
  <si>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</si>
  <si>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</si>
  <si>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</si>
  <si>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</si>
  <si>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</si>
  <si>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</si>
  <si>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</si>
  <si>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</si>
  <si>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</si>
  <si>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</si>
  <si>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</si>
  <si>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</si>
  <si>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</si>
  <si>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</si>
  <si>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</si>
  <si>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</si>
  <si>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</si>
  <si>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</si>
  <si>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</si>
  <si>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</si>
  <si>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</si>
  <si>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</si>
  <si>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</si>
  <si>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</si>
  <si>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</si>
  <si>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</si>
  <si>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</si>
  <si>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</si>
  <si>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</si>
  <si>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</si>
  <si>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</si>
  <si>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</si>
  <si>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</si>
  <si>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</si>
  <si>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</si>
  <si>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</si>
  <si>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</si>
  <si>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</si>
  <si>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</si>
  <si>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</si>
  <si>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</si>
  <si>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</si>
  <si>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</si>
  <si>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</si>
  <si>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</si>
  <si>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</si>
  <si>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</si>
  <si>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</si>
  <si>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</si>
  <si>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</si>
  <si>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</si>
  <si>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</si>
  <si>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</si>
  <si>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</si>
  <si>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</si>
  <si>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</si>
  <si>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</si>
  <si>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</si>
  <si>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</si>
  <si>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</si>
  <si>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</si>
  <si>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</si>
  <si>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</si>
  <si>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</si>
  <si>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</si>
  <si>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</si>
  <si>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</si>
  <si>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</si>
  <si>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</si>
  <si>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</si>
  <si>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</si>
  <si>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</si>
  <si>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</si>
  <si>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</si>
  <si>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</si>
  <si>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</si>
  <si>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</si>
  <si>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</si>
  <si>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</si>
  <si>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</si>
  <si>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</si>
  <si>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</si>
  <si>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</si>
  <si>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</si>
  <si>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</si>
  <si>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</si>
  <si>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</si>
  <si>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</si>
  <si>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</si>
  <si>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</si>
  <si>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</si>
  <si>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</si>
  <si>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</si>
  <si>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</si>
  <si>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</si>
  <si>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</si>
  <si>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</si>
  <si>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</si>
  <si>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</si>
  <si>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</si>
  <si>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</si>
  <si>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</si>
  <si>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</si>
  <si>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</si>
  <si>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</si>
  <si>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</si>
  <si>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</si>
  <si>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</si>
  <si>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</si>
  <si>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</si>
  <si>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</si>
  <si>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</si>
  <si>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</si>
  <si>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</si>
  <si>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</si>
  <si>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</si>
  <si>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</si>
  <si>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</si>
  <si>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</si>
  <si>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</si>
  <si>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</si>
  <si>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</si>
  <si>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</si>
  <si>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</si>
  <si>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</si>
  <si>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</si>
  <si>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</si>
  <si>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</si>
  <si>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</si>
  <si>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</si>
  <si>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</si>
  <si>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</si>
  <si>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</si>
  <si>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</si>
  <si>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</si>
  <si>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</si>
  <si>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</si>
  <si>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</si>
  <si>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</si>
  <si>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</si>
  <si>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</si>
  <si>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</si>
  <si>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</si>
  <si>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</si>
  <si>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</si>
  <si>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</si>
  <si>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</si>
  <si>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</si>
  <si>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</si>
  <si>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</si>
  <si>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</si>
  <si>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</si>
  <si>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</si>
  <si>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</si>
  <si>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</si>
  <si>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</si>
  <si>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</si>
  <si>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</si>
  <si>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</si>
  <si>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</si>
  <si>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</si>
  <si>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</si>
  <si>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</si>
  <si>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</si>
  <si>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</si>
  <si>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</si>
  <si>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</si>
  <si>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</si>
  <si>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</si>
  <si>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</si>
  <si>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</si>
  <si>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</si>
  <si>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</si>
  <si>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</si>
  <si>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</si>
  <si>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</si>
  <si>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</si>
  <si>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</si>
  <si>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</si>
  <si>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</si>
  <si>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</si>
  <si>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</si>
  <si>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</si>
  <si>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</si>
  <si>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</si>
  <si>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</si>
  <si>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</si>
  <si>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</si>
  <si>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</si>
  <si>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</si>
  <si>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</si>
  <si>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</si>
  <si>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</si>
  <si>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</si>
  <si>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</si>
  <si>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</si>
  <si>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</si>
  <si>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</si>
  <si>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</si>
  <si>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</si>
  <si>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</si>
  <si>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</si>
  <si>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</si>
  <si>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</si>
  <si>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</si>
  <si>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</si>
  <si>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</si>
  <si>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</si>
  <si>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</si>
  <si>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</si>
  <si>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</si>
  <si>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</si>
  <si>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</si>
  <si>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</si>
  <si>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</si>
  <si>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</si>
  <si>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</si>
  <si>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</si>
  <si>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</si>
  <si>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</si>
  <si>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</si>
  <si>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</si>
  <si>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</si>
  <si>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</si>
  <si>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</si>
  <si>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</si>
  <si>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</si>
  <si>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</si>
  <si>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</si>
  <si>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</si>
  <si>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</si>
  <si>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</si>
  <si>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</si>
  <si>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</si>
  <si>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</si>
  <si>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</si>
  <si>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</si>
  <si>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</si>
  <si>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</si>
  <si>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</si>
  <si>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</si>
  <si>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</si>
  <si>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</si>
  <si>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</si>
  <si>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</si>
  <si>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</si>
  <si>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</si>
  <si>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</si>
  <si>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</si>
  <si>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</si>
  <si>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</si>
  <si>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</si>
  <si>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</si>
  <si>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</si>
  <si>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</si>
  <si>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</si>
  <si>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</si>
  <si>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</si>
  <si>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</si>
  <si>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</si>
  <si>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</si>
  <si>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</si>
  <si>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</si>
  <si>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</si>
  <si>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</si>
  <si>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</si>
  <si>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</si>
  <si>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</si>
  <si>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</si>
  <si>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</si>
  <si>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</si>
  <si>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</si>
  <si>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</si>
  <si>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</si>
  <si>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</si>
  <si>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</si>
  <si>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</si>
  <si>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</si>
  <si>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</si>
  <si>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</si>
  <si>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</si>
  <si>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</si>
  <si>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</si>
  <si>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</si>
  <si>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</si>
  <si>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</si>
  <si>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</si>
  <si>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</si>
  <si>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</si>
  <si>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</si>
  <si>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</si>
  <si>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</si>
  <si>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</si>
  <si>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</si>
  <si>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</si>
  <si>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</si>
  <si>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</si>
  <si>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</si>
  <si>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</si>
  <si>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</si>
  <si>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</si>
  <si>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</si>
  <si>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</si>
  <si>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</si>
  <si>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</si>
  <si>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</si>
  <si>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</si>
  <si>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</si>
  <si>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</si>
  <si>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</si>
  <si>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</si>
  <si>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</si>
  <si>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</si>
  <si>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</si>
  <si>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</si>
  <si>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</si>
  <si>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</si>
  <si>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</si>
  <si>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</si>
  <si>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</si>
  <si>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</si>
  <si>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</si>
  <si>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</si>
  <si>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</si>
  <si>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</si>
  <si>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</si>
  <si>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</si>
  <si>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</si>
  <si>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</si>
  <si>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</si>
  <si>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</si>
  <si>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</si>
  <si>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</si>
  <si>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</si>
  <si>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</si>
  <si>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</si>
  <si>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</si>
  <si>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</si>
  <si>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</si>
  <si>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</si>
  <si>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</si>
  <si>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</si>
  <si>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</si>
  <si>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</si>
  <si>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</si>
  <si>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</si>
  <si>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</si>
  <si>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</si>
  <si>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</si>
  <si>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</si>
  <si>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</si>
  <si>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</si>
  <si>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</si>
  <si>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</si>
  <si>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</si>
  <si>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</si>
  <si>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</si>
  <si>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</si>
  <si>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</si>
  <si>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</si>
  <si>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</si>
  <si>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</si>
  <si>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</si>
  <si>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</si>
  <si>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</si>
  <si>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</si>
  <si>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</si>
  <si>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</si>
  <si>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</si>
  <si>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</si>
  <si>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</si>
  <si>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</si>
  <si>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</si>
  <si>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</si>
  <si>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</si>
  <si>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</si>
  <si>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</si>
  <si>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</si>
  <si>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</si>
  <si>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</si>
  <si>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</si>
  <si>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</si>
  <si>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</si>
  <si>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</si>
  <si>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</si>
  <si>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</si>
  <si>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</si>
  <si>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</si>
  <si>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</si>
  <si>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</si>
  <si>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</si>
  <si>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</si>
  <si>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</si>
  <si>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</si>
  <si>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</si>
  <si>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</si>
  <si>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</si>
  <si>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</si>
  <si>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</si>
  <si>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</si>
  <si>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</si>
  <si>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</si>
  <si>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</si>
  <si>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</si>
  <si>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</si>
  <si>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</si>
  <si>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</si>
  <si>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</si>
  <si>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</si>
  <si>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</si>
  <si>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</si>
  <si>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</si>
  <si>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</si>
  <si>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</si>
  <si>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</si>
  <si>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</si>
  <si>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</si>
  <si>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</si>
  <si>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</si>
  <si>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</si>
  <si>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</si>
  <si>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</si>
  <si>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</si>
  <si>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</si>
  <si>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</si>
  <si>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</si>
  <si>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</si>
  <si>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</si>
  <si>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</si>
  <si>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</si>
  <si>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</si>
  <si>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</si>
  <si>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</si>
  <si>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</si>
  <si>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</si>
  <si>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</si>
  <si>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</si>
  <si>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</si>
  <si>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</si>
  <si>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</si>
  <si>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</si>
  <si>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</si>
  <si>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</si>
  <si>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</si>
  <si>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</si>
  <si>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</si>
  <si>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</si>
  <si>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</si>
  <si>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</si>
  <si>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</si>
  <si>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</si>
  <si>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</si>
  <si>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</si>
  <si>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</si>
  <si>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</si>
  <si>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</si>
  <si>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</si>
  <si>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</si>
  <si>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</si>
  <si>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</si>
  <si>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</si>
  <si>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</si>
  <si>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</si>
  <si>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</si>
  <si>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</si>
  <si>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</si>
  <si>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</si>
  <si>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</si>
  <si>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</si>
  <si>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</si>
  <si>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</si>
  <si>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</si>
  <si>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</si>
  <si>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</si>
  <si>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</si>
  <si>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</si>
  <si>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</si>
  <si>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</si>
  <si>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</si>
  <si>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</si>
  <si>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</si>
  <si>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</si>
  <si>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</si>
  <si>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</si>
  <si>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</si>
  <si>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</si>
  <si>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</si>
  <si>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</si>
  <si>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</si>
  <si>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</si>
  <si>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</si>
  <si>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</si>
  <si>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</si>
  <si>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</si>
  <si>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</si>
  <si>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</si>
  <si>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</si>
  <si>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</si>
  <si>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</si>
  <si>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</si>
  <si>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</si>
  <si>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</si>
  <si>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</si>
  <si>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</si>
  <si>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</si>
  <si>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</si>
  <si>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</si>
  <si>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</si>
  <si>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</si>
  <si>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</si>
  <si>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</si>
  <si>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</si>
  <si>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</si>
  <si>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</si>
  <si>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</si>
  <si>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</si>
  <si>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</si>
  <si>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</si>
  <si>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</si>
  <si>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</si>
  <si>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</si>
  <si>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</si>
  <si>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</si>
  <si>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</si>
  <si>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</si>
  <si>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</si>
  <si>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</si>
  <si>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</si>
  <si>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</si>
  <si>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</si>
  <si>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</si>
  <si>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</si>
  <si>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</si>
  <si>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</si>
  <si>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</si>
  <si>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</si>
  <si>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</si>
  <si>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</si>
  <si>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</si>
  <si>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</si>
  <si>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</si>
  <si>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</si>
  <si>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</si>
  <si>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</si>
  <si>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</si>
  <si>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</si>
  <si>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</si>
  <si>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</si>
  <si>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</si>
  <si>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</si>
  <si>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</si>
  <si>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</si>
  <si>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</si>
  <si>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</si>
  <si>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</si>
  <si>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</si>
  <si>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</si>
  <si>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</si>
  <si>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</si>
  <si>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</si>
  <si>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</si>
  <si>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</si>
  <si>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</si>
  <si>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</si>
  <si>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</si>
  <si>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</si>
  <si>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</si>
  <si>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</si>
  <si>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</si>
  <si>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</si>
  <si>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</si>
  <si>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</si>
  <si>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</si>
  <si>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</si>
  <si>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</si>
  <si>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</si>
  <si>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</si>
  <si>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</si>
  <si>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</si>
  <si>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</si>
  <si>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</si>
  <si>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</si>
  <si>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</si>
  <si>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</si>
  <si>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</si>
  <si>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</si>
  <si>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</si>
  <si>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</si>
  <si>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</si>
  <si>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</si>
  <si>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</si>
  <si>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</si>
  <si>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</si>
  <si>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</si>
  <si>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</si>
  <si>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</si>
  <si>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</si>
  <si>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</si>
  <si>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</si>
  <si>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</si>
  <si>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</si>
  <si>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</si>
  <si>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</si>
  <si>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</si>
  <si>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</si>
  <si>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</si>
  <si>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</si>
  <si>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</si>
  <si>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</si>
  <si>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</si>
  <si>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</si>
  <si>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</si>
  <si>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</si>
  <si>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</si>
  <si>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</si>
  <si>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</si>
  <si>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</si>
  <si>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</si>
  <si>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</si>
  <si>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</si>
  <si>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</si>
  <si>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</si>
  <si>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</si>
  <si>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</si>
  <si>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</si>
  <si>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</si>
  <si>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</si>
  <si>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</si>
  <si>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</si>
  <si>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</si>
  <si>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</si>
  <si>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</si>
  <si>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</si>
  <si>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</si>
  <si>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</si>
  <si>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</si>
  <si>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</si>
  <si>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</si>
  <si>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</si>
  <si>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</si>
  <si>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</si>
  <si>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</si>
  <si>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</si>
  <si>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</si>
  <si>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</si>
  <si>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</si>
  <si>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</si>
  <si>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</si>
  <si>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</si>
  <si>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</si>
  <si>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</si>
  <si>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</si>
  <si>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</si>
  <si>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</si>
  <si>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</si>
  <si>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</si>
  <si>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</si>
  <si>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</si>
  <si>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</si>
  <si>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</si>
  <si>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</si>
  <si>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</si>
  <si>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</si>
  <si>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</si>
  <si>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</si>
  <si>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</si>
  <si>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</si>
  <si>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</si>
  <si>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</si>
  <si>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</si>
  <si>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</si>
  <si>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</si>
  <si>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</si>
  <si>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</si>
  <si>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</si>
  <si>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</si>
  <si>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</si>
  <si>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</si>
  <si>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</si>
  <si>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</si>
  <si>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</si>
  <si>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</si>
  <si>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</si>
  <si>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</si>
  <si>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</si>
  <si>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</si>
  <si>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</si>
  <si>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</si>
  <si>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</si>
  <si>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</si>
  <si>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</si>
  <si>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</si>
  <si>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</si>
  <si>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</si>
  <si>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</si>
  <si>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</si>
  <si>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</si>
  <si>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</si>
  <si>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</si>
  <si>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</si>
  <si>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</si>
  <si>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</si>
  <si>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</si>
  <si>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</si>
  <si>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</si>
  <si>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</si>
  <si>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</si>
  <si>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</si>
  <si>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</si>
  <si>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</si>
  <si>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</si>
  <si>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</si>
  <si>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</si>
  <si>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</si>
  <si>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</si>
  <si>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</si>
  <si>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</si>
  <si>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</si>
  <si>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</si>
  <si>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</si>
  <si>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</si>
  <si>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</si>
  <si>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</si>
  <si>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</si>
  <si>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</si>
  <si>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</si>
  <si>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</si>
  <si>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</si>
  <si>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</si>
  <si>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</si>
  <si>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</si>
  <si>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</si>
  <si>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</si>
  <si>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</si>
  <si>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</si>
  <si>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</si>
  <si>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</si>
  <si>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</si>
  <si>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</si>
  <si>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</si>
  <si>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</si>
  <si>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</si>
  <si>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</si>
  <si>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</si>
  <si>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</si>
  <si>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</si>
  <si>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</si>
  <si>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</si>
  <si>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</si>
  <si>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</si>
  <si>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</si>
  <si>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</si>
  <si>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</si>
  <si>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</si>
  <si>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</si>
  <si>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</si>
  <si>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</si>
  <si>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</si>
  <si>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</si>
  <si>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</si>
  <si>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</si>
  <si>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</si>
  <si>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</si>
  <si>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</si>
  <si>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</si>
  <si>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</si>
  <si>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</si>
  <si>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</si>
  <si>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</si>
  <si>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</si>
  <si>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</si>
  <si>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</si>
  <si>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</si>
  <si>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</si>
  <si>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</si>
  <si>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</si>
  <si>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</si>
  <si>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</si>
  <si>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</si>
  <si>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</si>
  <si>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</si>
  <si>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</si>
  <si>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</si>
  <si>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</si>
  <si>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</si>
  <si>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</si>
  <si>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</si>
  <si>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</si>
  <si>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</si>
  <si>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</si>
  <si>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</si>
  <si>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</si>
  <si>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</si>
  <si>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</si>
  <si>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</si>
  <si>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</si>
  <si>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</si>
  <si>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</si>
  <si>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</si>
  <si>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</si>
  <si>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</si>
  <si>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</si>
  <si>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</si>
  <si>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</si>
  <si>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</si>
  <si>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</si>
  <si>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</si>
  <si>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</si>
  <si>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</si>
  <si>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</si>
  <si>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</si>
  <si>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</si>
  <si>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</si>
  <si>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</si>
  <si>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</si>
  <si>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</si>
  <si>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</si>
  <si>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</si>
  <si>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</si>
  <si>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</si>
  <si>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</si>
  <si>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</si>
  <si>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</si>
  <si>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</si>
  <si>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</si>
  <si>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</si>
  <si>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</si>
  <si>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</si>
  <si>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</si>
  <si>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</si>
  <si>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</si>
  <si>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</si>
  <si>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</si>
  <si>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</si>
  <si>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</si>
  <si>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</si>
  <si>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</si>
  <si>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</si>
  <si>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</si>
  <si>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</si>
  <si>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</si>
  <si>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</si>
  <si>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</si>
  <si>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</si>
  <si>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</si>
  <si>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</si>
  <si>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</si>
  <si>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</si>
  <si>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</si>
  <si>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</si>
  <si>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</si>
  <si>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</si>
  <si>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</si>
  <si>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</si>
  <si>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</si>
  <si>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</si>
  <si>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</si>
  <si>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</si>
  <si>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</si>
  <si>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</si>
  <si>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</si>
  <si>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</si>
  <si>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</si>
  <si>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</si>
  <si>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</si>
  <si>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</si>
  <si>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</si>
  <si>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</si>
  <si>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</si>
  <si>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</si>
  <si>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</si>
  <si>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</si>
  <si>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</si>
  <si>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</si>
  <si>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</si>
  <si>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</si>
  <si>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</si>
  <si>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</si>
  <si>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</si>
  <si>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</si>
  <si>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</si>
  <si>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</si>
  <si>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</si>
  <si>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</si>
  <si>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</si>
  <si>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</si>
  <si>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</si>
  <si>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</si>
  <si>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</si>
  <si>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</si>
  <si>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</si>
  <si>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</si>
  <si>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</si>
  <si>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</si>
  <si>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</si>
  <si>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</si>
  <si>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</si>
  <si>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</si>
  <si>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</si>
  <si>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</si>
  <si>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</si>
  <si>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</si>
  <si>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</si>
  <si>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</si>
  <si>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</si>
  <si>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</si>
  <si>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</si>
  <si>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</si>
  <si>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</si>
  <si>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</si>
  <si>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</si>
  <si>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</si>
  <si>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</si>
  <si>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</si>
  <si>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</si>
  <si>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</si>
  <si>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</si>
  <si>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</si>
  <si>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</si>
  <si>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</si>
  <si>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</si>
  <si>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</si>
  <si>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</si>
  <si>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</si>
  <si>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</si>
  <si>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</si>
  <si>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</si>
  <si>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</si>
  <si>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</si>
  <si>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</si>
  <si>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</si>
  <si>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</si>
  <si>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</si>
  <si>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</si>
  <si>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</si>
  <si>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</si>
  <si>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</si>
  <si>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</si>
  <si>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</si>
  <si>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</si>
  <si>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</si>
  <si>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</si>
  <si>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</si>
  <si>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</si>
  <si>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</si>
  <si>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</si>
  <si>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</si>
  <si>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</si>
  <si>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</si>
  <si>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</si>
  <si>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</si>
  <si>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</si>
  <si>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</si>
  <si>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</si>
  <si>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</si>
  <si>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</si>
  <si>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</si>
  <si>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</si>
  <si>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</si>
  <si>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</si>
  <si>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</si>
  <si>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</si>
  <si>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</si>
  <si>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</si>
  <si>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</si>
  <si>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</si>
  <si>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</si>
  <si>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</si>
  <si>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</si>
  <si>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</si>
  <si>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</si>
  <si>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</si>
  <si>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</si>
  <si>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</si>
  <si>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</si>
  <si>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</si>
  <si>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</si>
  <si>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</si>
  <si>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</si>
  <si>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</si>
  <si>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</si>
  <si>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</si>
  <si>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</si>
  <si>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</si>
  <si>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</si>
  <si>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</si>
  <si>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</si>
  <si>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</si>
  <si>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</si>
  <si>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</si>
  <si>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</si>
  <si>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</si>
  <si>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</si>
  <si>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</si>
  <si>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</si>
  <si>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</si>
  <si>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</si>
  <si>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</si>
  <si>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</si>
  <si>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</si>
  <si>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</si>
  <si>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</si>
  <si>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</si>
  <si>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</si>
  <si>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</si>
  <si>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</si>
  <si>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</si>
  <si>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</si>
  <si>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</si>
  <si>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</si>
  <si>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</si>
  <si>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</si>
  <si>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</si>
  <si>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</si>
  <si>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</si>
  <si>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</si>
  <si>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</si>
  <si>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</si>
  <si>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</si>
  <si>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</si>
  <si>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</si>
  <si>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</si>
  <si>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</si>
  <si>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</si>
  <si>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</si>
  <si>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</si>
  <si>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</si>
  <si>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</si>
  <si>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</si>
  <si>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</si>
  <si>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</si>
  <si>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</si>
  <si>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</si>
  <si>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</si>
  <si>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</si>
  <si>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</si>
  <si>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</si>
  <si>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</si>
  <si>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</si>
  <si>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</si>
  <si>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</si>
  <si>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</si>
  <si>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</si>
  <si>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</si>
  <si>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</si>
  <si>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</si>
  <si>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</si>
  <si>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</si>
  <si>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</si>
  <si>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</si>
  <si>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</si>
  <si>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</si>
  <si>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</si>
  <si>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</si>
  <si>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</si>
  <si>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</si>
  <si>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</si>
  <si>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</si>
  <si>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</si>
  <si>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</si>
  <si>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</si>
  <si>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</si>
  <si>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</si>
  <si>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</si>
  <si>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</si>
  <si>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</si>
  <si>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</si>
  <si>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</si>
  <si>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</si>
  <si>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</si>
  <si>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</si>
  <si>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</si>
  <si>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</si>
  <si>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</si>
  <si>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</si>
  <si>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</si>
  <si>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</si>
  <si>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</si>
  <si>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</si>
  <si>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</si>
  <si>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</si>
  <si>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</si>
  <si>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</si>
  <si>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</si>
  <si>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</si>
  <si>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</si>
  <si>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</si>
  <si>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</si>
  <si>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</si>
  <si>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</si>
  <si>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</si>
  <si>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</si>
  <si>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</si>
  <si>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</si>
  <si>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</si>
  <si>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</si>
  <si>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</si>
  <si>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</si>
  <si>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</si>
  <si>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</si>
  <si>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</si>
  <si>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</si>
  <si>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</si>
  <si>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</si>
  <si>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</si>
  <si>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</si>
  <si>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</si>
  <si>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</si>
  <si>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</si>
  <si>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</si>
  <si>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</si>
  <si>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</si>
  <si>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</si>
  <si>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</si>
  <si>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</si>
  <si>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</si>
  <si>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</si>
  <si>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</si>
  <si>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</si>
  <si>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</si>
  <si>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</si>
  <si>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</si>
  <si>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</si>
  <si>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</si>
  <si>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</si>
  <si>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</si>
  <si>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</si>
  <si>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</si>
  <si>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</si>
  <si>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</si>
  <si>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</si>
  <si>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</si>
  <si>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</si>
  <si>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</si>
  <si>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</si>
  <si>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</si>
  <si>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</si>
  <si>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</si>
  <si>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</si>
  <si>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</si>
  <si>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</si>
  <si>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</si>
  <si>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</si>
  <si>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</si>
  <si>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</si>
  <si>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</si>
  <si>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</si>
  <si>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</si>
  <si>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</si>
  <si>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</si>
  <si>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</si>
  <si>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</si>
  <si>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</si>
  <si>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</si>
  <si>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</si>
  <si>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</si>
  <si>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</si>
  <si>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</si>
  <si>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</si>
  <si>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</si>
  <si>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</si>
  <si>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</si>
  <si>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</si>
  <si>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</si>
  <si>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</si>
  <si>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</si>
  <si>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</si>
  <si>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</si>
  <si>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</si>
  <si>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</si>
  <si>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</si>
  <si>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</si>
  <si>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</si>
  <si>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</si>
  <si>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</si>
  <si>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</si>
  <si>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</si>
  <si>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</si>
  <si>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</si>
  <si>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</si>
  <si>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</si>
  <si>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</si>
  <si>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</si>
  <si>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</si>
  <si>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</si>
  <si>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</si>
  <si>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</si>
  <si>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</si>
  <si>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</si>
  <si>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</si>
  <si>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</si>
  <si>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</si>
  <si>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</si>
  <si>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</si>
  <si>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</si>
  <si>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</si>
  <si>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</si>
  <si>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</si>
  <si>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</si>
  <si>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</si>
  <si>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</si>
  <si>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</si>
  <si>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</si>
  <si>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</si>
  <si>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</si>
  <si>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</si>
  <si>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</si>
  <si>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</si>
  <si>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</si>
  <si>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</si>
  <si>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</si>
  <si>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</si>
  <si>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</si>
  <si>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</si>
  <si>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</si>
  <si>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</si>
  <si>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</si>
  <si>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</si>
  <si>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</si>
  <si>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</si>
  <si>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</si>
  <si>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</si>
  <si>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</si>
  <si>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</si>
  <si>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</si>
  <si>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</si>
  <si>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</si>
  <si>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</si>
  <si>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</si>
  <si>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</si>
  <si>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</si>
  <si>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</si>
  <si>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</si>
  <si>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</si>
  <si>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</si>
  <si>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</si>
  <si>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</si>
  <si>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</si>
  <si>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</si>
  <si>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</si>
  <si>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</si>
  <si>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</si>
  <si>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</si>
  <si>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</si>
  <si>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</si>
  <si>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</si>
  <si>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</si>
  <si>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</si>
  <si>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</si>
  <si>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</si>
  <si>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</si>
  <si>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</si>
  <si>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</si>
  <si>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</si>
  <si>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</si>
  <si>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</si>
  <si>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</si>
  <si>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</si>
  <si>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</si>
  <si>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</si>
  <si>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</si>
  <si>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</si>
  <si>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</si>
  <si>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</si>
  <si>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</si>
  <si>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</si>
  <si>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</si>
  <si>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</si>
  <si>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</si>
  <si>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</si>
  <si>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</si>
  <si>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</si>
  <si>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</si>
  <si>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</si>
  <si>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</si>
  <si>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</si>
  <si>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</si>
  <si>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</si>
  <si>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</si>
  <si>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</si>
  <si>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</si>
  <si>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</si>
  <si>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</si>
  <si>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</si>
  <si>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</si>
  <si>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</si>
  <si>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</si>
  <si>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</si>
  <si>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</si>
  <si>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</si>
  <si>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</si>
  <si>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</si>
  <si>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</si>
  <si>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</si>
  <si>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</si>
  <si>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</si>
  <si>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</si>
  <si>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</si>
  <si>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</si>
  <si>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</si>
  <si>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</si>
  <si>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</si>
  <si>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</si>
  <si>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</si>
  <si>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</si>
  <si>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</si>
  <si>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</si>
  <si>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</si>
  <si>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</si>
  <si>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</si>
  <si>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</si>
  <si>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</si>
  <si>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</si>
  <si>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</si>
  <si>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</si>
  <si>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</si>
  <si>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</si>
  <si>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</si>
  <si>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</si>
  <si>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</si>
  <si>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</si>
  <si>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</si>
  <si>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</si>
  <si>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</si>
  <si>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</si>
  <si>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</si>
  <si>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</si>
  <si>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</si>
  <si>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</si>
  <si>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</si>
  <si>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</si>
  <si>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</si>
  <si>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</si>
  <si>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</si>
  <si>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</si>
  <si>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</si>
  <si>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</si>
  <si>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</si>
  <si>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</si>
  <si>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</si>
  <si>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</si>
  <si>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</si>
  <si>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</si>
  <si>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</si>
  <si>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</si>
  <si>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</si>
  <si>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</si>
  <si>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</si>
  <si>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</si>
  <si>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</si>
  <si>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</si>
  <si>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</si>
  <si>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</si>
  <si>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</si>
  <si>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</si>
  <si>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</si>
  <si>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</si>
  <si>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</si>
  <si>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</si>
  <si>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</si>
  <si>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</si>
  <si>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</si>
  <si>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</si>
  <si>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</si>
  <si>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</si>
  <si>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</si>
  <si>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</si>
  <si>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</si>
  <si>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</si>
  <si>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</si>
  <si>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</si>
  <si>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</si>
  <si>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</si>
  <si>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</si>
  <si>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</si>
  <si>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</si>
  <si>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</si>
  <si>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</si>
  <si>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</si>
  <si>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</si>
  <si>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</si>
  <si>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</si>
  <si>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</si>
  <si>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</si>
  <si>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</si>
  <si>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</si>
  <si>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</si>
  <si>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</si>
  <si>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</si>
  <si>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</si>
  <si>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</si>
  <si>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</si>
  <si>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</si>
  <si>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</si>
  <si>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</si>
  <si>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</si>
  <si>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</si>
  <si>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</si>
  <si>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</si>
  <si>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</si>
  <si>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</si>
  <si>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</si>
  <si>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</si>
  <si>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</si>
  <si>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</si>
  <si>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</si>
  <si>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</si>
  <si>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</si>
  <si>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</si>
  <si>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</si>
  <si>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</si>
  <si>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</si>
  <si>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</si>
  <si>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</si>
  <si>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</si>
  <si>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</si>
  <si>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</si>
  <si>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</si>
  <si>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</si>
  <si>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</si>
  <si>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</si>
  <si>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</si>
  <si>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</si>
  <si>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</si>
  <si>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</si>
  <si>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</si>
  <si>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</si>
  <si>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</si>
  <si>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</si>
  <si>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</si>
  <si>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</si>
  <si>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</si>
  <si>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</si>
  <si>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</si>
  <si>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</si>
  <si>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</si>
  <si>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</si>
  <si>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</si>
  <si>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</si>
  <si>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</si>
  <si>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</si>
  <si>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</si>
  <si>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</si>
  <si>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</si>
  <si>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</si>
  <si>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</si>
  <si>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</si>
  <si>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</si>
  <si>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</si>
  <si>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</si>
  <si>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</si>
  <si>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</si>
  <si>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</si>
  <si>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</si>
  <si>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</si>
  <si>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</si>
  <si>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</si>
  <si>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</si>
  <si>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</si>
  <si>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</si>
  <si>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</si>
  <si>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</si>
  <si>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</si>
  <si>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</si>
  <si>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</si>
  <si>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</si>
  <si>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</si>
  <si>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</si>
  <si>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</si>
  <si>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</si>
  <si>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</si>
  <si>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</si>
  <si>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</si>
  <si>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</si>
  <si>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</si>
  <si>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</si>
  <si>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</si>
  <si>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</si>
  <si>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</si>
  <si>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</si>
  <si>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</si>
  <si>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</si>
  <si>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</si>
  <si>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</si>
  <si>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</si>
  <si>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</si>
  <si>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</si>
  <si>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</si>
  <si>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</si>
  <si>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</si>
  <si>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</si>
  <si>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</si>
  <si>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</si>
  <si>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</si>
  <si>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</si>
  <si>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</si>
  <si>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</si>
  <si>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</si>
  <si>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</si>
  <si>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</si>
  <si>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</si>
  <si>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</si>
  <si>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</si>
  <si>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</si>
  <si>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</si>
  <si>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</si>
  <si>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</si>
  <si>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</si>
  <si>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</si>
  <si>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</si>
  <si>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</si>
  <si>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</si>
  <si>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</si>
  <si>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</si>
  <si>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</si>
  <si>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</si>
  <si>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</si>
  <si>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</si>
  <si>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</si>
  <si>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</si>
  <si>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</si>
  <si>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</si>
  <si>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</si>
  <si>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</si>
  <si>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</si>
  <si>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</si>
  <si>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</si>
  <si>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</si>
  <si>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</si>
  <si>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</si>
  <si>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</si>
  <si>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</si>
  <si>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</si>
  <si>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</si>
  <si>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</si>
  <si>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</si>
  <si>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</si>
  <si>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</si>
  <si>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</si>
  <si>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</si>
  <si>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</si>
  <si>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</si>
  <si>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</si>
  <si>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</si>
  <si>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</si>
  <si>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</si>
  <si>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</si>
  <si>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</si>
  <si>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</si>
  <si>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</si>
  <si>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</si>
  <si>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</si>
  <si>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</si>
  <si>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</si>
  <si>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</si>
  <si>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</si>
  <si>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</si>
  <si>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</si>
  <si>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</si>
  <si>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</si>
  <si>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</si>
  <si>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</si>
  <si>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</si>
  <si>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</si>
  <si>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</si>
  <si>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</si>
  <si>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</si>
  <si>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</si>
  <si>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</si>
  <si>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</si>
  <si>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</si>
  <si>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</si>
  <si>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</si>
  <si>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</si>
  <si>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</si>
  <si>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</si>
  <si>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</si>
  <si>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</si>
  <si>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</si>
  <si>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</si>
  <si>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</si>
  <si>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</si>
  <si>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</si>
  <si>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</si>
  <si>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</si>
  <si>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</si>
  <si>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</si>
  <si>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</si>
  <si>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</si>
  <si>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</si>
  <si>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</si>
  <si>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</si>
  <si>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</si>
  <si>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</si>
  <si>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</si>
  <si>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</si>
  <si>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</si>
  <si>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</si>
  <si>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</si>
  <si>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</si>
  <si>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</si>
  <si>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</si>
  <si>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</si>
  <si>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</si>
  <si>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</si>
  <si>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</si>
  <si>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</si>
  <si>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</si>
  <si>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</si>
  <si>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</si>
  <si>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</si>
  <si>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</si>
  <si>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</si>
  <si>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</si>
  <si>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</si>
  <si>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</si>
  <si>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</si>
  <si>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</si>
  <si>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</si>
  <si>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</si>
  <si>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</si>
  <si>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</si>
  <si>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</si>
  <si>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</si>
  <si>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</si>
  <si>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</si>
  <si>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</si>
  <si>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</si>
  <si>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</si>
  <si>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</si>
  <si>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</si>
  <si>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</si>
  <si>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</si>
  <si>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</si>
  <si>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</si>
  <si>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</si>
  <si>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</si>
  <si>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</si>
  <si>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</si>
  <si>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</si>
  <si>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</si>
  <si>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</si>
  <si>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</si>
  <si>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</si>
  <si>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</si>
  <si>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</si>
  <si>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</si>
  <si>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</si>
  <si>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</si>
  <si>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</si>
  <si>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</si>
  <si>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</si>
  <si>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</si>
  <si>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</si>
  <si>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</si>
  <si>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</si>
  <si>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</si>
  <si>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</si>
  <si>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</si>
  <si>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</si>
  <si>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</si>
  <si>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</si>
  <si>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</si>
  <si>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</si>
  <si>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</si>
  <si>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</si>
  <si>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</si>
  <si>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</si>
  <si>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</si>
  <si>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</si>
  <si>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</si>
  <si>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</si>
  <si>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</si>
  <si>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</si>
  <si>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</si>
  <si>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</si>
  <si>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</si>
  <si>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</si>
  <si>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</si>
  <si>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</si>
  <si>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</si>
  <si>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</si>
  <si>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</si>
  <si>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</si>
  <si>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</si>
  <si>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</si>
  <si>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</si>
  <si>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</si>
  <si>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</si>
  <si>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</si>
  <si>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</si>
  <si>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</si>
  <si>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</si>
  <si>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</si>
  <si>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</si>
  <si>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</si>
  <si>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</si>
  <si>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</si>
  <si>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</si>
  <si>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</si>
  <si>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</si>
  <si>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</si>
  <si>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</si>
  <si>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</si>
  <si>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</si>
  <si>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</si>
  <si>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</si>
  <si>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</si>
  <si>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</si>
  <si>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</si>
  <si>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</si>
  <si>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</si>
  <si>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</si>
  <si>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</si>
  <si>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</si>
  <si>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</si>
  <si>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</si>
  <si>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</si>
  <si>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</si>
  <si>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</si>
  <si>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</si>
  <si>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</si>
  <si>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</si>
  <si>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</si>
  <si>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</si>
  <si>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</si>
  <si>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</si>
  <si>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</si>
  <si>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</si>
  <si>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</si>
  <si>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</si>
  <si>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</si>
  <si>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</si>
  <si>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</si>
  <si>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</si>
  <si>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</si>
  <si>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</si>
  <si>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</si>
  <si>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</si>
  <si>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</si>
  <si>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</si>
  <si>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</si>
  <si>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</si>
  <si>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</si>
  <si>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</si>
  <si>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</si>
  <si>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</si>
  <si>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</si>
  <si>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</si>
  <si>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</si>
  <si>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</si>
  <si>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</si>
  <si>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</si>
  <si>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</si>
  <si>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</si>
  <si>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</si>
  <si>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</si>
  <si>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</si>
  <si>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</si>
  <si>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</si>
  <si>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</si>
  <si>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</si>
  <si>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</si>
  <si>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</si>
  <si>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</si>
  <si>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</si>
  <si>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</si>
  <si>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</si>
  <si>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</si>
  <si>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</si>
  <si>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</si>
  <si>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</si>
  <si>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</si>
  <si>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</si>
  <si>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</si>
  <si>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</si>
  <si>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</si>
  <si>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</si>
  <si>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</si>
  <si>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</si>
  <si>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</si>
  <si>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</si>
  <si>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</si>
  <si>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</si>
  <si>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</si>
  <si>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</si>
  <si>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</si>
  <si>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</si>
  <si>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</si>
  <si>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</si>
  <si>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</si>
  <si>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</si>
  <si>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</si>
  <si>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</si>
  <si>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</si>
  <si>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</si>
  <si>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</si>
  <si>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</si>
  <si>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</si>
  <si>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</si>
  <si>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</si>
  <si>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</si>
  <si>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</si>
  <si>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</si>
  <si>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</si>
  <si>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</si>
  <si>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</si>
  <si>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</si>
  <si>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</si>
  <si>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</si>
  <si>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</si>
  <si>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</si>
  <si>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</si>
  <si>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</si>
  <si>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</si>
  <si>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</si>
  <si>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</si>
  <si>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</si>
  <si>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</si>
  <si>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</si>
  <si>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</si>
  <si>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</si>
  <si>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</si>
  <si>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</si>
  <si>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</si>
  <si>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</si>
  <si>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</si>
  <si>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</si>
  <si>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</si>
  <si>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</si>
  <si>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</si>
  <si>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</si>
  <si>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</si>
  <si>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</si>
  <si>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</si>
  <si>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</si>
  <si>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</si>
  <si>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</si>
  <si>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</si>
  <si>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</si>
  <si>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</si>
  <si>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</si>
  <si>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</si>
  <si>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</si>
  <si>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</si>
  <si>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</si>
  <si>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</si>
  <si>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</si>
  <si>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</si>
  <si>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</si>
  <si>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</si>
  <si>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</si>
  <si>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</si>
  <si>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</si>
  <si>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</si>
  <si>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</si>
  <si>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</si>
  <si>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</si>
  <si>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</si>
  <si>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</si>
  <si>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</si>
  <si>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</si>
  <si>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</si>
  <si>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</si>
  <si>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</si>
  <si>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</si>
  <si>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</si>
  <si>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</si>
  <si>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</si>
  <si>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</si>
  <si>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</si>
  <si>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</si>
  <si>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</si>
  <si>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</si>
  <si>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</si>
  <si>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</si>
  <si>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</si>
  <si>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</si>
  <si>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</si>
  <si>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</si>
  <si>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</si>
  <si>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</si>
  <si>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</si>
  <si>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</si>
  <si>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</si>
  <si>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</si>
  <si>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</si>
  <si>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</si>
  <si>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</si>
  <si>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</si>
  <si>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</si>
  <si>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</si>
  <si>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</si>
  <si>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</si>
  <si>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</si>
  <si>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</si>
  <si>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</si>
  <si>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</si>
  <si>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</si>
  <si>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</si>
  <si>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</si>
  <si>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</si>
  <si>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</si>
  <si>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</si>
  <si>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</si>
  <si>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</si>
  <si>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</si>
  <si>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</si>
  <si>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</si>
  <si>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</si>
  <si>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</si>
  <si>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</si>
  <si>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</si>
  <si>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</si>
  <si>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</si>
  <si>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</si>
  <si>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</si>
  <si>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</si>
  <si>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</si>
  <si>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</si>
  <si>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</si>
  <si>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</si>
  <si>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</si>
  <si>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</si>
  <si>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</si>
  <si>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</si>
  <si>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</si>
  <si>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</si>
  <si>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</si>
  <si>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</si>
  <si>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</si>
  <si>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</si>
  <si>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</si>
  <si>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</si>
  <si>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</si>
  <si>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</si>
  <si>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</si>
  <si>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</si>
  <si>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</si>
  <si>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</si>
  <si>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</si>
  <si>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</si>
  <si>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</si>
  <si>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</si>
  <si>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</si>
  <si>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</si>
  <si>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</si>
  <si>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</si>
  <si>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</si>
  <si>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</si>
  <si>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</si>
  <si>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</si>
  <si>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</si>
  <si>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</si>
  <si>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</si>
  <si>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</si>
  <si>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</si>
  <si>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</si>
  <si>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</si>
  <si>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</si>
  <si>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</si>
  <si>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</si>
  <si>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</si>
  <si>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</si>
  <si>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</si>
  <si>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</si>
  <si>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</si>
  <si>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</si>
  <si>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</si>
  <si>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</si>
  <si>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</si>
  <si>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</si>
  <si>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</si>
  <si>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</si>
  <si>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</si>
  <si>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</si>
  <si>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</si>
  <si>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</si>
  <si>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</si>
  <si>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</si>
  <si>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</si>
  <si>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</si>
  <si>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</si>
  <si>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</si>
  <si>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</si>
  <si>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</si>
  <si>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</si>
  <si>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</si>
  <si>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</si>
  <si>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</si>
  <si>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</si>
  <si>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</si>
  <si>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</si>
  <si>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</si>
  <si>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</si>
  <si>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</si>
  <si>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</si>
  <si>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</si>
  <si>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</si>
  <si>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</si>
  <si>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</si>
  <si>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</si>
  <si>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</si>
  <si>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</si>
  <si>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</si>
  <si>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</si>
  <si>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</si>
  <si>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</si>
  <si>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</si>
  <si>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</si>
  <si>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</si>
  <si>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</si>
  <si>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</si>
  <si>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</si>
  <si>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</si>
  <si>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</si>
  <si>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</si>
  <si>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</si>
  <si>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</si>
  <si>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</si>
  <si>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</si>
  <si>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</si>
  <si>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</si>
  <si>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</si>
  <si>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</si>
  <si>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</si>
  <si>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</si>
  <si>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</si>
  <si>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</si>
  <si>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</si>
  <si>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</si>
  <si>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</si>
  <si>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</si>
  <si>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</si>
  <si>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</si>
  <si>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</si>
  <si>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</si>
  <si>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</si>
  <si>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</si>
  <si>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</si>
  <si>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</si>
  <si>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</si>
  <si>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</si>
  <si>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</si>
  <si>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</si>
  <si>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</si>
  <si>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</si>
  <si>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</si>
  <si>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</si>
  <si>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</si>
  <si>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</si>
  <si>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</si>
  <si>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</si>
  <si>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</si>
  <si>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</si>
  <si>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</si>
  <si>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</si>
  <si>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</si>
  <si>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</si>
  <si>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</si>
  <si>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</si>
  <si>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</si>
  <si>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</si>
  <si>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</si>
  <si>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</si>
  <si>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</si>
  <si>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</si>
  <si>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</si>
  <si>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</si>
  <si>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</si>
  <si>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</si>
  <si>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</si>
  <si>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</si>
  <si>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</si>
  <si>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</si>
  <si>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</si>
  <si>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</si>
  <si>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</si>
  <si>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</si>
  <si>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</si>
  <si>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</si>
  <si>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</si>
  <si>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</si>
  <si>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</si>
  <si>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</si>
  <si>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</si>
  <si>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</si>
  <si>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</si>
  <si>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</si>
  <si>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</si>
  <si>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</si>
  <si>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</si>
  <si>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</si>
  <si>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</si>
  <si>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</si>
  <si>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</si>
  <si>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</si>
  <si>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</si>
  <si>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</si>
  <si>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</si>
  <si>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</si>
  <si>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</si>
  <si>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</si>
  <si>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</si>
  <si>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</si>
  <si>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</si>
  <si>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</si>
  <si>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</si>
  <si>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</si>
  <si>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</si>
  <si>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</si>
  <si>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</si>
  <si>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</si>
  <si>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</si>
  <si>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</si>
  <si>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</si>
  <si>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</si>
  <si>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</si>
  <si>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</si>
  <si>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</si>
  <si>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</si>
  <si>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</si>
  <si>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</si>
  <si>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</si>
  <si>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</si>
  <si>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</si>
  <si>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</si>
  <si>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</si>
  <si>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</si>
  <si>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</si>
  <si>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</si>
  <si>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</si>
  <si>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</si>
  <si>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</si>
  <si>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</si>
  <si>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</si>
  <si>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</si>
  <si>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</si>
  <si>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</si>
  <si>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</si>
  <si>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</si>
  <si>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</si>
  <si>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</si>
  <si>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</si>
  <si>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</si>
  <si>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</si>
  <si>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</si>
  <si>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</si>
  <si>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</si>
  <si>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</si>
  <si>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</si>
  <si>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</si>
  <si>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</si>
  <si>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</si>
  <si>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</si>
  <si>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</si>
  <si>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</si>
  <si>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</si>
  <si>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</si>
  <si>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</si>
  <si>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</si>
  <si>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</si>
  <si>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</si>
  <si>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</si>
  <si>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</si>
  <si>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</si>
  <si>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</si>
  <si>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</si>
  <si>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</si>
  <si>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</si>
  <si>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</si>
  <si>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</si>
  <si>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</si>
  <si>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</si>
  <si>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</si>
  <si>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</si>
  <si>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</si>
  <si>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</si>
  <si>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</si>
  <si>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</si>
  <si>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</si>
  <si>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</si>
  <si>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</si>
  <si>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</si>
  <si>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</si>
  <si>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</si>
  <si>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</si>
  <si>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</si>
  <si>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</si>
  <si>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</si>
  <si>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</si>
  <si>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</si>
  <si>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</si>
  <si>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</si>
  <si>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</si>
  <si>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</si>
  <si>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</si>
  <si>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</si>
  <si>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</si>
  <si>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</si>
  <si>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</si>
  <si>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</si>
  <si>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</si>
  <si>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</si>
  <si>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</si>
  <si>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</si>
  <si>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</si>
  <si>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</si>
  <si>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</si>
  <si>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</si>
  <si>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</si>
  <si>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</si>
  <si>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</si>
  <si>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</si>
  <si>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</si>
  <si>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</si>
  <si>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</si>
  <si>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</si>
  <si>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</si>
  <si>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</si>
  <si>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</si>
  <si>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</si>
  <si>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</si>
  <si>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</si>
  <si>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</si>
  <si>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</si>
  <si>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</si>
  <si>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</si>
  <si>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</si>
  <si>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</si>
  <si>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</si>
  <si>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</si>
  <si>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</si>
  <si>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</si>
  <si>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</si>
  <si>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</si>
  <si>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</si>
  <si>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</si>
  <si>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</si>
  <si>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</si>
  <si>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</si>
  <si>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</si>
  <si>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</si>
  <si>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</si>
  <si>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</si>
  <si>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</si>
  <si>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</si>
  <si>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</si>
  <si>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</si>
  <si>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</si>
  <si>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</si>
  <si>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</si>
  <si>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</si>
  <si>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</si>
  <si>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</si>
  <si>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</si>
  <si>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</si>
  <si>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</si>
  <si>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</si>
  <si>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</si>
  <si>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</si>
  <si>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</si>
  <si>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</si>
  <si>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</si>
  <si>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</si>
  <si>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</si>
  <si>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</si>
  <si>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</si>
  <si>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</si>
  <si>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</si>
  <si>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</si>
  <si>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</si>
  <si>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</si>
  <si>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</si>
  <si>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</si>
  <si>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</si>
  <si>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</si>
  <si>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</si>
  <si>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</si>
  <si>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</si>
  <si>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</si>
  <si>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</si>
  <si>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</si>
  <si>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</si>
  <si>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</si>
  <si>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</si>
  <si>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</si>
  <si>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</si>
  <si>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</si>
  <si>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</si>
  <si>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</si>
  <si>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</si>
  <si>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</si>
  <si>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</si>
  <si>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</si>
  <si>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</si>
  <si>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</si>
  <si>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</si>
  <si>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</si>
  <si>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</si>
  <si>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</si>
  <si>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</si>
  <si>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</si>
  <si>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</si>
  <si>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</si>
  <si>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</si>
  <si>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</si>
  <si>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</si>
  <si>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</si>
  <si>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</si>
  <si>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</si>
  <si>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</si>
  <si>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</si>
  <si>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</si>
  <si>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</si>
  <si>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</si>
  <si>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</si>
  <si>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</si>
  <si>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</si>
  <si>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</si>
  <si>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</si>
  <si>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</si>
  <si>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</si>
  <si>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</si>
  <si>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</si>
  <si>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</si>
  <si>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</si>
  <si>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</si>
  <si>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</si>
  <si>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</si>
  <si>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</si>
  <si>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</si>
  <si>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</si>
  <si>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</si>
  <si>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</si>
  <si>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</si>
  <si>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</si>
  <si>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</si>
  <si>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</si>
  <si>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</si>
  <si>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</si>
  <si>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</si>
  <si>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</si>
  <si>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</si>
  <si>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</si>
  <si>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</si>
  <si>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</si>
  <si>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</si>
  <si>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</si>
  <si>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</si>
  <si>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</si>
  <si>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</si>
  <si>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</si>
  <si>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</si>
  <si>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</si>
  <si>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</si>
  <si>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</si>
  <si>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</si>
  <si>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</si>
  <si>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</si>
  <si>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</si>
  <si>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</si>
  <si>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</si>
  <si>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</si>
  <si>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</si>
  <si>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</si>
  <si>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</si>
  <si>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</si>
  <si>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</si>
  <si>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</si>
  <si>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</si>
  <si>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</si>
  <si>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</si>
  <si>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</si>
  <si>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</si>
  <si>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</si>
  <si>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</si>
  <si>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</si>
  <si>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</si>
  <si>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</si>
  <si>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</si>
  <si>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</si>
  <si>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</si>
  <si>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</si>
  <si>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</si>
  <si>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</si>
  <si>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</si>
  <si>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</si>
  <si>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</si>
  <si>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</si>
  <si>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</si>
  <si>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</si>
  <si>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</si>
  <si>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</si>
  <si>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</si>
  <si>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</si>
  <si>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</si>
  <si>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</si>
  <si>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</si>
  <si>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</si>
  <si>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</si>
  <si>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</si>
  <si>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</si>
  <si>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</si>
  <si>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</si>
  <si>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</si>
  <si>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</si>
  <si>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</si>
  <si>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</si>
  <si>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</si>
  <si>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</si>
  <si>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</si>
  <si>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</si>
  <si>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</si>
  <si>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</si>
  <si>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</si>
  <si>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</si>
  <si>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</si>
  <si>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</si>
  <si>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</si>
  <si>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</si>
  <si>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</si>
  <si>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</si>
  <si>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</si>
  <si>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</si>
  <si>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</si>
  <si>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</si>
  <si>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</si>
  <si>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</si>
  <si>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</si>
  <si>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</si>
  <si>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</si>
  <si>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</si>
  <si>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</si>
  <si>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</si>
  <si>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</si>
  <si>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</si>
  <si>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</si>
  <si>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</si>
  <si>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</si>
  <si>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</si>
  <si>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</si>
  <si>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</si>
  <si>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</si>
  <si>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</si>
  <si>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</si>
  <si>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</si>
  <si>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</si>
  <si>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</si>
  <si>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</si>
  <si>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</si>
  <si>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</si>
  <si>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</si>
  <si>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</si>
  <si>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</si>
  <si>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</si>
  <si>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</si>
  <si>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</si>
  <si>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</si>
  <si>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</si>
  <si>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</si>
  <si>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</si>
  <si>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</si>
  <si>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</si>
  <si>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</si>
  <si>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</si>
  <si>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</si>
  <si>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</si>
  <si>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</si>
  <si>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</si>
  <si>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</si>
  <si>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</si>
  <si>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</si>
  <si>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</si>
  <si>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</si>
  <si>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</si>
  <si>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</si>
  <si>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</si>
  <si>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</si>
  <si>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</si>
  <si>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</si>
  <si>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</si>
  <si>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</si>
  <si>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</si>
  <si>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</si>
  <si>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</si>
  <si>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</si>
  <si>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</si>
  <si>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</si>
  <si>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</si>
  <si>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</si>
  <si>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</si>
  <si>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</si>
  <si>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</si>
  <si>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</si>
  <si>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</si>
  <si>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</si>
  <si>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</si>
  <si>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</si>
  <si>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</si>
  <si>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</si>
  <si>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</si>
  <si>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</si>
  <si>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</si>
  <si>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</si>
  <si>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</si>
  <si>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</si>
  <si>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</si>
  <si>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</si>
  <si>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</si>
  <si>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</si>
  <si>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</si>
  <si>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</si>
  <si>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</si>
  <si>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</si>
  <si>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</si>
  <si>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</si>
  <si>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</si>
  <si>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</si>
  <si>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</si>
  <si>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</si>
  <si>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</si>
  <si>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</si>
  <si>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</si>
  <si>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</si>
  <si>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</si>
  <si>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</si>
  <si>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</si>
  <si>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</si>
  <si>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</si>
  <si>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</si>
  <si>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</si>
  <si>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</si>
  <si>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</si>
  <si>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</si>
  <si>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</si>
  <si>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</si>
  <si>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</si>
  <si>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</si>
  <si>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</si>
  <si>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</si>
  <si>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</si>
  <si>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</si>
  <si>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</si>
  <si>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</si>
  <si>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</si>
  <si>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</si>
  <si>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</si>
  <si>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</si>
  <si>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</si>
  <si>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</si>
  <si>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</si>
  <si>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</si>
  <si>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</si>
  <si>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</si>
  <si>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</si>
  <si>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</si>
  <si>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</si>
  <si>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</si>
  <si>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</si>
  <si>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</si>
  <si>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</si>
  <si>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</si>
  <si>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</si>
  <si>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</si>
  <si>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</si>
  <si>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</si>
  <si>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</si>
  <si>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</si>
  <si>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</si>
  <si>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</si>
  <si>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</si>
  <si>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</si>
  <si>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</si>
  <si>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</si>
  <si>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</si>
  <si>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</si>
  <si>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</si>
  <si>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</si>
  <si>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</si>
  <si>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</si>
  <si>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</si>
  <si>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</si>
  <si>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</si>
  <si>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</si>
  <si>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</si>
  <si>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</si>
  <si>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</si>
  <si>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</si>
  <si>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</si>
  <si>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</si>
  <si>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</si>
  <si>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</si>
  <si>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</si>
  <si>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</si>
  <si>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</si>
  <si>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</si>
  <si>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</si>
  <si>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</si>
  <si>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</si>
  <si>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</si>
  <si>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</si>
  <si>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</si>
  <si>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</si>
  <si>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</si>
  <si>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</si>
  <si>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</si>
  <si>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</si>
  <si>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</si>
  <si>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</si>
  <si>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</si>
  <si>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</si>
  <si>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</si>
  <si>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</si>
  <si>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</si>
  <si>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</si>
  <si>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</si>
  <si>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</si>
  <si>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</si>
  <si>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</si>
  <si>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</si>
  <si>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</si>
  <si>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</si>
  <si>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</si>
  <si>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</si>
  <si>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</si>
  <si>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</si>
  <si>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</si>
  <si>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</si>
  <si>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</si>
  <si>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</si>
  <si>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</si>
  <si>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</si>
  <si>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</si>
  <si>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</si>
  <si>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</si>
  <si>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</si>
  <si>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</si>
  <si>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</si>
  <si>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</si>
  <si>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</si>
  <si>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</si>
  <si>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</si>
  <si>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</si>
  <si>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</si>
  <si>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</si>
  <si>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</si>
  <si>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</si>
  <si>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</si>
  <si>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</si>
  <si>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</si>
  <si>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</si>
  <si>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</si>
  <si>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</si>
  <si>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</si>
  <si>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</si>
  <si>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</si>
  <si>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</si>
  <si>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</si>
  <si>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</si>
  <si>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</si>
  <si>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</si>
  <si>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</si>
  <si>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</si>
  <si>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</si>
  <si>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</si>
  <si>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</si>
  <si>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</si>
  <si>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</si>
  <si>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</si>
  <si>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</si>
  <si>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</si>
  <si>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</si>
  <si>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</si>
  <si>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</si>
  <si>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</si>
  <si>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</si>
  <si>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</si>
  <si>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</si>
  <si>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</si>
  <si>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</si>
  <si>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</si>
  <si>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</si>
  <si>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</si>
  <si>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</si>
  <si>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</si>
  <si>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</si>
  <si>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</si>
  <si>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</si>
  <si>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</si>
  <si>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</si>
  <si>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</si>
  <si>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</si>
  <si>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</si>
  <si>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</si>
  <si>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</si>
  <si>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</si>
  <si>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</si>
  <si>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</si>
  <si>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</si>
  <si>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</si>
  <si>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</si>
  <si>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</si>
  <si>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</si>
  <si>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</si>
  <si>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</si>
  <si>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</si>
  <si>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</si>
  <si>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</si>
  <si>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</si>
  <si>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</si>
  <si>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</si>
  <si>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</si>
  <si>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</si>
  <si>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</si>
  <si>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</si>
  <si>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</si>
  <si>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</si>
  <si>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</si>
  <si>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</si>
  <si>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</si>
  <si>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</si>
  <si>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</si>
  <si>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</si>
  <si>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</si>
  <si>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</si>
  <si>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</si>
  <si>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</si>
  <si>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</si>
  <si>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</si>
  <si>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</si>
  <si>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</si>
  <si>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</si>
  <si>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</si>
  <si>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</si>
  <si>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</si>
  <si>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</si>
  <si>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</si>
  <si>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</si>
  <si>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</si>
  <si>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</si>
  <si>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</si>
  <si>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</si>
  <si>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</si>
  <si>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</si>
  <si>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</si>
  <si>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</si>
  <si>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</si>
  <si>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</si>
  <si>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</si>
  <si>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</si>
  <si>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</si>
  <si>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</si>
  <si>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</si>
  <si>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</si>
  <si>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</si>
  <si>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</si>
  <si>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</si>
  <si>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</si>
  <si>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</si>
  <si>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</si>
  <si>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</si>
  <si>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</si>
  <si>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</si>
  <si>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</si>
  <si>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</si>
  <si>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</si>
  <si>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</si>
  <si>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</si>
  <si>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</si>
  <si>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</si>
  <si>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</si>
  <si>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</si>
  <si>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</si>
  <si>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</si>
  <si>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</si>
  <si>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</si>
  <si>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</si>
  <si>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</si>
  <si>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</si>
  <si>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</si>
  <si>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</si>
  <si>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</si>
  <si>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</si>
  <si>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</si>
  <si>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</si>
  <si>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</si>
  <si>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</si>
  <si>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</si>
  <si>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</si>
  <si>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</si>
  <si>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</si>
  <si>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</si>
  <si>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</si>
  <si>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</si>
  <si>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</si>
  <si>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</si>
  <si>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</si>
  <si>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</si>
  <si>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</si>
  <si>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</si>
  <si>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</si>
  <si>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</si>
  <si>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</si>
  <si>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</si>
  <si>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</si>
  <si>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</si>
  <si>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</si>
  <si>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</si>
  <si>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</si>
  <si>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</si>
  <si>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</si>
  <si>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</si>
  <si>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</si>
  <si>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</si>
  <si>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</si>
  <si>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</si>
  <si>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</si>
  <si>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</si>
  <si>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</si>
  <si>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</si>
  <si>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</si>
  <si>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</si>
  <si>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</si>
  <si>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</si>
  <si>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</si>
  <si>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</si>
  <si>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</si>
  <si>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</si>
  <si>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</si>
  <si>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</si>
  <si>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</si>
  <si>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</si>
  <si>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</si>
  <si>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</si>
  <si>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</si>
  <si>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</si>
  <si>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</si>
  <si>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</si>
  <si>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</si>
  <si>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</si>
  <si>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</si>
  <si>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</si>
  <si>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</si>
  <si>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</si>
  <si>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</si>
  <si>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</si>
  <si>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</si>
  <si>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</si>
  <si>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</si>
  <si>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</si>
  <si>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</si>
  <si>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</si>
  <si>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</si>
  <si>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</si>
  <si>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</si>
  <si>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</si>
  <si>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</si>
  <si>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</si>
  <si>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</si>
  <si>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</si>
  <si>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</si>
  <si>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</si>
  <si>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</si>
  <si>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</si>
  <si>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</si>
  <si>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</si>
  <si>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</si>
  <si>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</si>
  <si>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</si>
  <si>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</si>
  <si>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</si>
  <si>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</si>
  <si>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</si>
  <si>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</si>
  <si>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</si>
  <si>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</si>
  <si>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</si>
  <si>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</si>
  <si>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</si>
  <si>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</si>
  <si>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</si>
  <si>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</si>
  <si>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</si>
  <si>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</si>
  <si>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</si>
  <si>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</si>
  <si>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</si>
  <si>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</si>
  <si>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</si>
  <si>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</si>
  <si>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</si>
  <si>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</si>
  <si>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</si>
  <si>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</si>
  <si>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</si>
  <si>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</si>
  <si>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</si>
  <si>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</si>
  <si>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</si>
  <si>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</si>
  <si>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</si>
  <si>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</si>
  <si>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</si>
  <si>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</si>
  <si>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</si>
  <si>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</si>
  <si>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</si>
  <si>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</si>
  <si>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</si>
  <si>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</si>
  <si>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</si>
  <si>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</si>
  <si>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</si>
  <si>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</si>
  <si>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</si>
  <si>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</si>
  <si>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</si>
  <si>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</si>
  <si>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</si>
  <si>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</si>
  <si>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</si>
  <si>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</si>
  <si>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</si>
  <si>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</si>
  <si>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</si>
  <si>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</si>
  <si>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</si>
  <si>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</si>
  <si>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</si>
  <si>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</si>
  <si>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</si>
  <si>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</si>
  <si>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</si>
  <si>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</si>
  <si>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</si>
  <si>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</si>
  <si>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</si>
  <si>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</si>
  <si>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</si>
  <si>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</si>
  <si>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</si>
  <si>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</si>
  <si>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</si>
  <si>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</si>
  <si>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</si>
  <si>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</si>
  <si>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</si>
  <si>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</si>
  <si>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</si>
  <si>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</si>
  <si>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</si>
  <si>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</si>
  <si>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</si>
  <si>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</si>
  <si>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</si>
  <si>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</si>
  <si>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</si>
  <si>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</si>
  <si>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</si>
  <si>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</si>
  <si>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</si>
  <si>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</si>
  <si>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</si>
  <si>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</si>
  <si>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</si>
  <si>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</si>
  <si>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</si>
  <si>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</si>
  <si>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</si>
  <si>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</si>
  <si>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</si>
  <si>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</si>
  <si>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</si>
  <si>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</si>
  <si>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</si>
  <si>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</si>
  <si>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</si>
  <si>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</si>
  <si>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</si>
  <si>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</si>
  <si>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</si>
  <si>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</si>
  <si>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</si>
  <si>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</si>
  <si>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</si>
  <si>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</si>
  <si>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</si>
  <si>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</si>
  <si>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</si>
  <si>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</si>
  <si>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</si>
  <si>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</si>
  <si>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</si>
  <si>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</si>
  <si>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</si>
  <si>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</si>
  <si>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</si>
  <si>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</si>
  <si>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</si>
  <si>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</si>
  <si>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</si>
  <si>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</si>
  <si>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</si>
  <si>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</si>
  <si>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</si>
  <si>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</si>
  <si>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</si>
  <si>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</si>
  <si>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</si>
  <si>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</si>
  <si>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</si>
  <si>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</si>
  <si>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</si>
  <si>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</si>
  <si>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</si>
  <si>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</si>
  <si>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</si>
  <si>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</si>
  <si>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</si>
  <si>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</si>
  <si>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</si>
  <si>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</si>
  <si>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</si>
  <si>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</si>
  <si>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</si>
  <si>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</si>
  <si>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</si>
  <si>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</si>
  <si>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</si>
  <si>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</si>
  <si>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</si>
  <si>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</si>
  <si>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</si>
  <si>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</si>
  <si>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</si>
  <si>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</si>
  <si>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</si>
  <si>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</si>
  <si>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</si>
  <si>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</si>
  <si>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</si>
  <si>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</si>
  <si>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</si>
  <si>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</si>
  <si>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</si>
  <si>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</si>
  <si>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</si>
  <si>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</si>
  <si>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</si>
  <si>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</si>
  <si>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</si>
  <si>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</si>
  <si>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</si>
  <si>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</si>
  <si>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</si>
  <si>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</si>
  <si>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</si>
  <si>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</si>
  <si>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</si>
  <si>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</si>
  <si>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</si>
  <si>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</si>
  <si>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</si>
  <si>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</si>
  <si>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</si>
  <si>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</si>
  <si>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</si>
  <si>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</si>
  <si>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</si>
  <si>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</si>
  <si>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</si>
  <si>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</si>
  <si>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</si>
  <si>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</si>
  <si>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</si>
  <si>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</si>
  <si>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</si>
  <si>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</si>
  <si>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</si>
  <si>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</si>
  <si>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</si>
  <si>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</si>
  <si>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</si>
  <si>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</si>
  <si>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</si>
  <si>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</si>
  <si>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</si>
  <si>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</si>
  <si>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</si>
  <si>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</si>
  <si>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</si>
  <si>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</si>
  <si>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</si>
  <si>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</si>
  <si>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</si>
  <si>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</si>
  <si>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</si>
  <si>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</si>
  <si>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</si>
  <si>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</si>
  <si>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</si>
  <si>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</si>
  <si>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</si>
  <si>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</si>
  <si>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</si>
  <si>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</si>
  <si>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</si>
  <si>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</si>
  <si>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</si>
  <si>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</si>
  <si>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</si>
  <si>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</si>
  <si>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</si>
  <si>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</si>
  <si>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</si>
  <si>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</si>
  <si>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</si>
  <si>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</si>
  <si>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</si>
  <si>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</si>
  <si>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</si>
  <si>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</si>
  <si>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</si>
  <si>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</si>
  <si>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</si>
  <si>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</si>
  <si>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</si>
  <si>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</si>
  <si>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</si>
  <si>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</si>
  <si>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</si>
  <si>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</si>
  <si>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</si>
  <si>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</si>
  <si>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</si>
  <si>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</si>
  <si>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</si>
  <si>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</si>
  <si>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</si>
  <si>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</si>
  <si>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</si>
  <si>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</si>
  <si>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</si>
  <si>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</si>
  <si>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</si>
  <si>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</si>
  <si>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</si>
  <si>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</si>
  <si>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</si>
  <si>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</si>
  <si>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</si>
  <si>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</si>
  <si>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</si>
  <si>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</si>
  <si>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</si>
  <si>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</si>
  <si>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</si>
  <si>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</si>
  <si>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</si>
  <si>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</si>
  <si>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</si>
  <si>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</si>
  <si>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</si>
  <si>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</si>
  <si>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</si>
  <si>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</si>
  <si>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</si>
  <si>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</si>
  <si>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</si>
  <si>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</si>
  <si>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</si>
  <si>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</si>
  <si>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</si>
  <si>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</si>
  <si>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</si>
  <si>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</si>
  <si>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</si>
  <si>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</si>
  <si>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</si>
  <si>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</si>
  <si>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</si>
  <si>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</si>
  <si>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</si>
  <si>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</si>
  <si>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</si>
  <si>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</si>
  <si>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</si>
  <si>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</si>
  <si>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</si>
  <si>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</si>
  <si>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</si>
  <si>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</si>
  <si>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</si>
  <si>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</si>
  <si>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</si>
  <si>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</si>
  <si>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</si>
  <si>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</si>
  <si>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</si>
  <si>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</si>
  <si>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</si>
  <si>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</si>
  <si>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</si>
  <si>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</si>
  <si>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</si>
  <si>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</si>
  <si>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</si>
  <si>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</si>
  <si>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</si>
  <si>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</si>
  <si>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</si>
  <si>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</si>
  <si>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</si>
  <si>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</si>
  <si>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</si>
  <si>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</si>
  <si>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</si>
  <si>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</si>
  <si>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</si>
  <si>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</si>
  <si>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</si>
  <si>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</si>
  <si>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</si>
  <si>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</si>
  <si>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</si>
  <si>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</si>
  <si>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</si>
  <si>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</si>
  <si>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</si>
  <si>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</si>
  <si>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</si>
  <si>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</si>
  <si>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</si>
  <si>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</si>
  <si>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</si>
  <si>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</si>
  <si>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</si>
  <si>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</si>
  <si>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</si>
  <si>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</si>
  <si>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</si>
  <si>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</si>
  <si>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</si>
  <si>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</si>
  <si>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</si>
  <si>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</si>
  <si>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</si>
  <si>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</si>
  <si>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</si>
  <si>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</si>
  <si>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</si>
  <si>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</si>
  <si>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</si>
  <si>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</si>
  <si>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</si>
  <si>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</si>
  <si>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</si>
  <si>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</si>
  <si>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</si>
  <si>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</si>
  <si>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</si>
  <si>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</si>
  <si>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</si>
  <si>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</si>
  <si>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</si>
  <si>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</si>
  <si>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</si>
  <si>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</si>
  <si>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</si>
  <si>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</si>
  <si>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</si>
  <si>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</si>
  <si>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</si>
  <si>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</si>
  <si>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</si>
  <si>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</si>
  <si>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</si>
  <si>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</si>
  <si>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</si>
  <si>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</si>
  <si>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</si>
  <si>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</si>
  <si>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</si>
  <si>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</si>
  <si>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</si>
  <si>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</si>
  <si>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</si>
  <si>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</si>
  <si>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</si>
  <si>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</si>
  <si>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</si>
  <si>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</si>
  <si>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</si>
  <si>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</si>
  <si>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</si>
  <si>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</si>
  <si>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</si>
  <si>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</si>
  <si>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</si>
  <si>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</si>
  <si>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</si>
  <si>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</si>
  <si>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</si>
  <si>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</si>
  <si>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</si>
  <si>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</si>
  <si>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</si>
  <si>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</si>
  <si>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</si>
  <si>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</si>
  <si>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</si>
  <si>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</si>
  <si>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</si>
  <si>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</si>
  <si>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</si>
  <si>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</si>
  <si>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</si>
  <si>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</si>
  <si>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</si>
  <si>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</si>
  <si>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</si>
  <si>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</si>
  <si>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</si>
  <si>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</si>
  <si>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</si>
  <si>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</si>
  <si>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</si>
  <si>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</si>
  <si>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</si>
  <si>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</si>
  <si>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</si>
  <si>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L'EPIE</t>
  </si>
  <si>
    <t xml:space="preserve">NOM_PRELEV_DETERM</t>
  </si>
  <si>
    <t xml:space="preserve">AQUASCOP BIOLOGIE site de Monptellier</t>
  </si>
  <si>
    <t xml:space="preserve">LB_STATION</t>
  </si>
  <si>
    <t xml:space="preserve">L'EPIE AU NIVEAU D'ORADOUR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</si>
  <si>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</si>
  <si>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</si>
  <si>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</si>
  <si>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</si>
  <si>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</si>
  <si>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</si>
  <si>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</si>
  <si>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</si>
  <si>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</si>
  <si>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</si>
  <si>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</si>
  <si>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</si>
  <si>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</si>
  <si>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</si>
  <si>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</si>
  <si>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</si>
  <si>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</si>
  <si>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</si>
  <si>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</si>
  <si>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</si>
  <si>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</si>
  <si>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</si>
  <si>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</si>
  <si>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</si>
  <si>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</si>
  <si>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</si>
  <si>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</si>
  <si>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</si>
  <si>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</si>
  <si>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</si>
  <si>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</si>
  <si>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</si>
  <si>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</si>
  <si>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</si>
  <si>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</si>
  <si>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</si>
  <si>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</si>
  <si>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</si>
  <si>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</si>
  <si>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</si>
  <si>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</si>
  <si>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</si>
  <si>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</si>
  <si>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</si>
  <si>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</si>
  <si>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</si>
  <si>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</si>
  <si>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</si>
  <si>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</si>
  <si>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</si>
  <si>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</si>
  <si>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</si>
  <si>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</si>
  <si>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</si>
  <si>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</si>
  <si>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</si>
  <si>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</si>
  <si>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</si>
  <si>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</si>
  <si>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</si>
  <si>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</si>
  <si>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</si>
  <si>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</si>
  <si>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</si>
  <si>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</si>
  <si>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</si>
  <si>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</si>
  <si>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</si>
  <si>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</si>
  <si>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</si>
  <si>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</si>
  <si>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</si>
  <si>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</si>
  <si>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</si>
  <si>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</si>
  <si>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</si>
  <si>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</si>
  <si>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</si>
  <si>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</si>
  <si>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</si>
  <si>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</si>
  <si>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</si>
  <si>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Rejets actifs.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</si>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</sst>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694114</v>
      </c>
      <c r="G10" s="25"/>
      <c r="H10" s="25"/>
    </row>
    <row r="11" customFormat="false" ht="15" hidden="false" customHeight="false" outlineLevel="0" collapsed="false">
      <c r="A11" s="26" t="s">
        <v>5183</v>
      </c>
      <c r="B11" s="30" t="n">
        <v>44439</v>
      </c>
      <c r="D11" s="26" t="s">
        <v>5184</v>
      </c>
      <c r="E11" s="29" t="n">
        <v>6429257</v>
      </c>
      <c r="G11" s="25"/>
      <c r="H11" s="25"/>
    </row>
    <row r="12" customFormat="false" ht="15" hidden="false" customHeight="false" outlineLevel="0" collapsed="false">
      <c r="A12" s="26" t="s">
        <v>5185</v>
      </c>
      <c r="B12" s="29" t="s">
        <v>5186</v>
      </c>
      <c r="D12" s="26" t="s">
        <v>5187</v>
      </c>
      <c r="E12" s="29" t="n">
        <v>694219</v>
      </c>
      <c r="G12" s="25"/>
      <c r="H12" s="25"/>
    </row>
    <row r="13" customFormat="false" ht="17.25" hidden="false" customHeight="true" outlineLevel="0" collapsed="false">
      <c r="A13" s="12"/>
      <c r="B13" s="31"/>
      <c r="D13" s="26" t="s">
        <v>5188</v>
      </c>
      <c r="E13" s="29" t="n">
        <v>6429252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694114</v>
      </c>
    </row>
    <row r="18" customFormat="false" ht="15" hidden="false" customHeight="false" outlineLevel="0" collapsed="false">
      <c r="A18" s="36"/>
      <c r="B18" s="37" t="s">
        <v>5196</v>
      </c>
      <c r="C18" s="38" t="n">
        <f aca="false">E11</f>
        <v>6429257</v>
      </c>
    </row>
    <row r="19" customFormat="false" ht="15" hidden="false" customHeight="false" outlineLevel="0" collapsed="false">
      <c r="A19" s="33" t="s">
        <v>5197</v>
      </c>
      <c r="B19" s="39" t="n">
        <v>909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90</v>
      </c>
      <c r="D35" s="52" t="s">
        <v>5215</v>
      </c>
      <c r="E35" s="53" t="n">
        <v>10</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5.5</v>
      </c>
      <c r="C37" s="50"/>
      <c r="D37" s="55" t="s">
        <v>5219</v>
      </c>
      <c r="E37" s="34" t="n">
        <v>5.6</v>
      </c>
    </row>
    <row r="38" s="56" customFormat="true" ht="15" hidden="false" customHeight="true" outlineLevel="0" collapsed="false">
      <c r="A38" s="54" t="s">
        <v>5220</v>
      </c>
      <c r="B38" s="34" t="n">
        <v>8</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2</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5</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3</v>
      </c>
      <c r="C86" s="50"/>
      <c r="D86" s="26" t="s">
        <v>5260</v>
      </c>
      <c r="E86" s="62" t="n">
        <v>2</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0.5</v>
      </c>
      <c r="E97" s="82" t="n">
        <v>0.5</v>
      </c>
      <c r="F97" s="83" t="s">
        <v>5275</v>
      </c>
      <c r="G97" s="84"/>
      <c r="H97" s="85"/>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0.02</v>
      </c>
      <c r="E98" s="82"/>
      <c r="F98" s="83" t="s">
        <v>5275</v>
      </c>
      <c r="G98" s="86"/>
      <c r="H98" s="87"/>
    </row>
    <row r="99" customFormat="false" ht="15" hidden="false" customHeight="false" outlineLevel="0" collapsed="false">
      <c r="A99" s="78" t="s">
        <v>3022</v>
      </c>
      <c r="B99" s="79" t="str">
        <f aca="false">IF(A99="NEWCOD",IF(ISBLANK(G99),"renseigner le champ 'Nouveau taxon'",G99),VLOOKUP(A99,'Ref Taxo'!A:B,2,FALSE()))</f>
        <v>Monostroma</v>
      </c>
      <c r="C99" s="80" t="n">
        <f aca="false">IF(A99="NEWCOD",IF(ISBLANK(H99),"NoCod",H99),VLOOKUP(A99,'Ref Taxo'!A:D,4,FALSE()))</f>
        <v>6010</v>
      </c>
      <c r="D99" s="81" t="n">
        <v>0.01</v>
      </c>
      <c r="E99" s="82"/>
      <c r="F99" s="83" t="s">
        <v>5275</v>
      </c>
      <c r="G99" s="86"/>
      <c r="H99" s="87"/>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2.5</v>
      </c>
      <c r="E100" s="82"/>
      <c r="F100" s="83" t="s">
        <v>5275</v>
      </c>
      <c r="G100" s="86"/>
      <c r="H100" s="87"/>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c r="F101" s="83" t="s">
        <v>5275</v>
      </c>
      <c r="G101" s="86"/>
      <c r="H101" s="87"/>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3" t="s">
        <v>5275</v>
      </c>
      <c r="G102" s="86"/>
      <c r="H102" s="87"/>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0.1</v>
      </c>
      <c r="E103" s="82"/>
      <c r="F103" s="83" t="s">
        <v>5275</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c r="F104" s="83" t="s">
        <v>5275</v>
      </c>
      <c r="G104" s="86"/>
      <c r="H104" s="87"/>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1.15</v>
      </c>
      <c r="E105" s="82" t="n">
        <v>0.35</v>
      </c>
      <c r="F105" s="83" t="s">
        <v>5275</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t="n">
        <v>0.01</v>
      </c>
      <c r="F106" s="83" t="s">
        <v>5275</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t="n">
        <v>0.01</v>
      </c>
      <c r="F107" s="83" t="s">
        <v>5275</v>
      </c>
      <c r="G107" s="86"/>
      <c r="H107" s="87"/>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0.01</v>
      </c>
      <c r="E108" s="82"/>
      <c r="F108" s="83" t="s">
        <v>5275</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3.5</v>
      </c>
      <c r="E109" s="82" t="n">
        <v>0.5</v>
      </c>
      <c r="F109" s="83" t="s">
        <v>5275</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c r="F110" s="83" t="s">
        <v>5276</v>
      </c>
      <c r="G110" s="86"/>
      <c r="H110" s="87"/>
    </row>
    <row r="111" customFormat="false" ht="15" hidden="false" customHeight="false" outlineLevel="0" collapsed="false">
      <c r="A111" s="78" t="s">
        <v>2062</v>
      </c>
      <c r="B111" s="79" t="str">
        <f aca="false">IF(A111="NEWCOD",IF(ISBLANK(G111),"renseigner le champ 'Nouveau taxon'",G111),VLOOKUP(A111,'Ref Taxo'!A:B,2,FALSE()))</f>
        <v>Glyceria fluitans</v>
      </c>
      <c r="C111" s="80" t="n">
        <f aca="false">IF(A111="NEWCOD",IF(ISBLANK(H111),"NoCod",H111),VLOOKUP(A111,'Ref Taxo'!A:D,4,FALSE()))</f>
        <v>1564</v>
      </c>
      <c r="D111" s="81" t="n">
        <v>0.01</v>
      </c>
      <c r="E111" s="82"/>
      <c r="F111" s="83" t="s">
        <v>5275</v>
      </c>
      <c r="G111" s="86"/>
      <c r="H111" s="87"/>
    </row>
    <row r="112" customFormat="false" ht="1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t="n">
        <v>0.01</v>
      </c>
      <c r="E112" s="82"/>
      <c r="F112" s="83" t="s">
        <v>5275</v>
      </c>
      <c r="G112" s="86"/>
      <c r="H112" s="87"/>
    </row>
    <row r="113" customFormat="false" ht="15" hidden="false" customHeight="false" outlineLevel="0" collapsed="false">
      <c r="A113" s="78" t="s">
        <v>2887</v>
      </c>
      <c r="B113" s="79" t="str">
        <f aca="false">IF(A113="NEWCOD",IF(ISBLANK(G113),"renseigner le champ 'Nouveau taxon'",G113),VLOOKUP(A113,'Ref Taxo'!A:B,2,FALSE()))</f>
        <v>Mentha longifolia</v>
      </c>
      <c r="C113" s="80" t="n">
        <f aca="false">IF(A113="NEWCOD",IF(ISBLANK(H113),"NoCod",H113),VLOOKUP(A113,'Ref Taxo'!A:D,4,FALSE()))</f>
        <v>19856</v>
      </c>
      <c r="D113" s="81" t="n">
        <v>0.01</v>
      </c>
      <c r="E113" s="82"/>
      <c r="F113" s="83" t="s">
        <v>5275</v>
      </c>
      <c r="G113" s="86"/>
      <c r="H113" s="87"/>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c r="F114" s="83" t="s">
        <v>5275</v>
      </c>
      <c r="G114" s="86"/>
      <c r="H114" s="87"/>
    </row>
    <row r="115" customFormat="false" ht="15" hidden="false" customHeight="false" outlineLevel="0" collapsed="false">
      <c r="A115" s="78" t="s">
        <v>4378</v>
      </c>
      <c r="B115" s="79" t="str">
        <f aca="false">IF(A115="NEWCOD",IF(ISBLANK(G115),"renseigner le champ 'Nouveau taxon'",G115),VLOOKUP(A115,'Ref Taxo'!A:B,2,FALSE()))</f>
        <v>Scirpus sylvaticus</v>
      </c>
      <c r="C115" s="80" t="n">
        <f aca="false">IF(A115="NEWCOD",IF(ISBLANK(H115),"NoCod",H115),VLOOKUP(A115,'Ref Taxo'!A:D,4,FALSE()))</f>
        <v>1525</v>
      </c>
      <c r="D115" s="81" t="n">
        <v>0.01</v>
      </c>
      <c r="E115" s="82"/>
      <c r="F115" s="83" t="s">
        <v>5275</v>
      </c>
      <c r="G115" s="86"/>
      <c r="H115" s="87"/>
    </row>
    <row r="116" customFormat="false" ht="15" hidden="false" customHeight="false" outlineLevel="0" collapsed="false">
      <c r="A116" s="78" t="s">
        <v>4617</v>
      </c>
      <c r="B116" s="79" t="str">
        <f aca="false">IF(A116="NEWCOD",IF(ISBLANK(G116),"renseigner le champ 'Nouveau taxon'",G116),VLOOKUP(A116,'Ref Taxo'!A:B,2,FALSE()))</f>
        <v>Sparganium erectum</v>
      </c>
      <c r="C116" s="80" t="n">
        <f aca="false">IF(A116="NEWCOD",IF(ISBLANK(H116),"NoCod",H116),VLOOKUP(A116,'Ref Taxo'!A:D,4,FALSE()))</f>
        <v>1671</v>
      </c>
      <c r="D116" s="81" t="n">
        <v>0.01</v>
      </c>
      <c r="E116" s="82"/>
      <c r="F116" s="83" t="s">
        <v>5275</v>
      </c>
      <c r="G116" s="86"/>
      <c r="H116" s="87"/>
    </row>
    <row r="117" customFormat="false" ht="15" hidden="false" customHeight="false" outlineLevel="0" collapsed="false">
      <c r="A117" s="78" t="s">
        <v>3406</v>
      </c>
      <c r="B117" s="79" t="str">
        <f aca="false">IF(A117="NEWCOD",IF(ISBLANK(G117),"renseigner le champ 'Nouveau taxon'",G117),VLOOKUP(A117,'Ref Taxo'!A:B,2,FALSE()))</f>
        <v>Petasites hybridus</v>
      </c>
      <c r="C117" s="80" t="n">
        <f aca="false">IF(A117="NEWCOD",IF(ISBLANK(H117),"NoCod",H117),VLOOKUP(A117,'Ref Taxo'!A:D,4,FALSE()))</f>
        <v>1745</v>
      </c>
      <c r="D117" s="81" t="n">
        <v>0.01</v>
      </c>
      <c r="E117" s="82"/>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COURT Elisabeth</cp:lastModifiedBy>
  <cp:lastPrinted>2017-08-03T14:39:23Z</cp:lastPrinted>
  <dcterms:modified xsi:type="dcterms:W3CDTF">2024-04-11T13:05:12Z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