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91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<sst xmlns="http://schemas.openxmlformats.org/spreadsheetml/2006/main" count="6483" uniqueCount="5304">
  <si>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</si>
  <si>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</si>
  <si>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</si>
  <si>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</si>
  <si>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</si>
  <si>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</si>
  <si>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</si>
  <si>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</si>
  <si>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</si>
  <si>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</si>
  <si>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</si>
  <si>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</si>
  <si>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</si>
  <si>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</si>
  <si>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</si>
  <si>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</si>
  <si>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</si>
  <si>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</si>
  <si>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</si>
  <si>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</si>
  <si>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</si>
  <si>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</si>
  <si>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</si>
  <si>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</si>
  <si>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</si>
  <si>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</si>
  <si>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</si>
  <si>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</si>
  <si>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</si>
  <si>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</si>
  <si>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</si>
  <si>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</si>
  <si>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</si>
  <si>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</si>
  <si>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</si>
  <si>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</si>
  <si>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</si>
  <si>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</si>
  <si>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</si>
  <si>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</si>
  <si>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</si>
  <si>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</si>
  <si>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</si>
  <si>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</si>
  <si>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</si>
  <si>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</si>
  <si>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</si>
  <si>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</si>
  <si>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</si>
  <si>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</si>
  <si>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</si>
  <si>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</si>
  <si>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</si>
  <si>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</si>
  <si>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</si>
  <si>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</si>
  <si>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</si>
  <si>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</si>
  <si>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</si>
  <si>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</si>
  <si>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</si>
  <si>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</si>
  <si>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</si>
  <si>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</si>
  <si>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</si>
  <si>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</si>
  <si>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</si>
  <si>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</si>
  <si>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</si>
  <si>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</si>
  <si>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</si>
  <si>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</si>
  <si>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</si>
  <si>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</si>
  <si>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</si>
  <si>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</si>
  <si>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</si>
  <si>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</si>
  <si>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</si>
  <si>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</si>
  <si>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</si>
  <si>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</si>
  <si>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</si>
  <si>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</si>
  <si>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</si>
  <si>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</si>
  <si>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</si>
  <si>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</si>
  <si>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</si>
  <si>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</si>
  <si>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</si>
  <si>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</si>
  <si>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</si>
  <si>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</si>
  <si>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</si>
  <si>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</si>
  <si>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</si>
  <si>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</si>
  <si>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</si>
  <si>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</si>
  <si>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</si>
  <si>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</si>
  <si>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</si>
  <si>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</si>
  <si>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</si>
  <si>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</si>
  <si>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</si>
  <si>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</si>
  <si>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</si>
  <si>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</si>
  <si>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</si>
  <si>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</si>
  <si>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</si>
  <si>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</si>
  <si>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</si>
  <si>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</si>
  <si>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</si>
  <si>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</si>
  <si>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</si>
  <si>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</si>
  <si>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</si>
  <si>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</si>
  <si>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</si>
  <si>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</si>
  <si>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</si>
  <si>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</si>
  <si>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</si>
  <si>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</si>
  <si>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</si>
  <si>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</si>
  <si>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</si>
  <si>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</si>
  <si>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</si>
  <si>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</si>
  <si>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</si>
  <si>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</si>
  <si>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</si>
  <si>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</si>
  <si>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</si>
  <si>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</si>
  <si>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</si>
  <si>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</si>
  <si>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</si>
  <si>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</si>
  <si>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</si>
  <si>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</si>
  <si>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</si>
  <si>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</si>
  <si>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</si>
  <si>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</si>
  <si>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</si>
  <si>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</si>
  <si>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</si>
  <si>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</si>
  <si>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</si>
  <si>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</si>
  <si>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</si>
  <si>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</si>
  <si>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</si>
  <si>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</si>
  <si>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</si>
  <si>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</si>
  <si>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</si>
  <si>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</si>
  <si>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</si>
  <si>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</si>
  <si>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</si>
  <si>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</si>
  <si>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</si>
  <si>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</si>
  <si>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</si>
  <si>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</si>
  <si>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</si>
  <si>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</si>
  <si>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</si>
  <si>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</si>
  <si>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</si>
  <si>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</si>
  <si>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</si>
  <si>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</si>
  <si>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</si>
  <si>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</si>
  <si>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</si>
  <si>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</si>
  <si>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</si>
  <si>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</si>
  <si>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</si>
  <si>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</si>
  <si>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</si>
  <si>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</si>
  <si>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</si>
  <si>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</si>
  <si>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</si>
  <si>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</si>
  <si>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</si>
  <si>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</si>
  <si>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</si>
  <si>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</si>
  <si>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</si>
  <si>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</si>
  <si>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</si>
  <si>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</si>
  <si>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</si>
  <si>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</si>
  <si>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</si>
  <si>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</si>
  <si>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</si>
  <si>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</si>
  <si>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</si>
  <si>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</si>
  <si>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</si>
  <si>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</si>
  <si>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</si>
  <si>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</si>
  <si>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</si>
  <si>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</si>
  <si>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</si>
  <si>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</si>
  <si>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</si>
  <si>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</si>
  <si>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</si>
  <si>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</si>
  <si>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</si>
  <si>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</si>
  <si>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</si>
  <si>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</si>
  <si>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</si>
  <si>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</si>
  <si>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</si>
  <si>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</si>
  <si>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</si>
  <si>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</si>
  <si>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</si>
  <si>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</si>
  <si>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</si>
  <si>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</si>
  <si>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</si>
  <si>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</si>
  <si>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</si>
  <si>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</si>
  <si>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</si>
  <si>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</si>
  <si>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</si>
  <si>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</si>
  <si>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</si>
  <si>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</si>
  <si>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</si>
  <si>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</si>
  <si>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</si>
  <si>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</si>
  <si>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</si>
  <si>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</si>
  <si>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</si>
  <si>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</si>
  <si>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</si>
  <si>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</si>
  <si>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</si>
  <si>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</si>
  <si>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</si>
  <si>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</si>
  <si>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</si>
  <si>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</si>
  <si>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</si>
  <si>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</si>
  <si>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</si>
  <si>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</si>
  <si>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</si>
  <si>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</si>
  <si>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</si>
  <si>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</si>
  <si>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</si>
  <si>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</si>
  <si>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</si>
  <si>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</si>
  <si>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</si>
  <si>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</si>
  <si>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</si>
  <si>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</si>
  <si>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</si>
  <si>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</si>
  <si>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</si>
  <si>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</si>
  <si>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</si>
  <si>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</si>
  <si>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</si>
  <si>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</si>
  <si>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</si>
  <si>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</si>
  <si>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</si>
  <si>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</si>
  <si>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</si>
  <si>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</si>
  <si>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</si>
  <si>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</si>
  <si>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</si>
  <si>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</si>
  <si>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</si>
  <si>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</si>
  <si>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</si>
  <si>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</si>
  <si>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</si>
  <si>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</si>
  <si>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</si>
  <si>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</si>
  <si>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</si>
  <si>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</si>
  <si>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</si>
  <si>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</si>
  <si>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</si>
  <si>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</si>
  <si>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</si>
  <si>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</si>
  <si>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</si>
  <si>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</si>
  <si>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</si>
  <si>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</si>
  <si>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</si>
  <si>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</si>
  <si>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</si>
  <si>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</si>
  <si>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</si>
  <si>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</si>
  <si>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</si>
  <si>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</si>
  <si>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</si>
  <si>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</si>
  <si>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</si>
  <si>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</si>
  <si>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</si>
  <si>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</si>
  <si>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</si>
  <si>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</si>
  <si>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</si>
  <si>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</si>
  <si>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</si>
  <si>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</si>
  <si>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</si>
  <si>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</si>
  <si>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</si>
  <si>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</si>
  <si>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</si>
  <si>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</si>
  <si>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</si>
  <si>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</si>
  <si>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</si>
  <si>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</si>
  <si>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</si>
  <si>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</si>
  <si>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</si>
  <si>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</si>
  <si>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</si>
  <si>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</si>
  <si>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</si>
  <si>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</si>
  <si>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</si>
  <si>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</si>
  <si>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</si>
  <si>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</si>
  <si>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</si>
  <si>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</si>
  <si>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</si>
  <si>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</si>
  <si>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</si>
  <si>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</si>
  <si>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</si>
  <si>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</si>
  <si>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</si>
  <si>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</si>
  <si>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</si>
  <si>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</si>
  <si>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</si>
  <si>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</si>
  <si>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</si>
  <si>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</si>
  <si>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</si>
  <si>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</si>
  <si>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</si>
  <si>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</si>
  <si>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</si>
  <si>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</si>
  <si>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</si>
  <si>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</si>
  <si>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</si>
  <si>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</si>
  <si>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</si>
  <si>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</si>
  <si>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</si>
  <si>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</si>
  <si>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</si>
  <si>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</si>
  <si>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</si>
  <si>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</si>
  <si>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</si>
  <si>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</si>
  <si>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</si>
  <si>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</si>
  <si>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</si>
  <si>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</si>
  <si>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</si>
  <si>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</si>
  <si>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</si>
  <si>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</si>
  <si>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</si>
  <si>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</si>
  <si>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</si>
  <si>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</si>
  <si>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</si>
  <si>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</si>
  <si>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</si>
  <si>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</si>
  <si>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</si>
  <si>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</si>
  <si>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</si>
  <si>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</si>
  <si>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</si>
  <si>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</si>
  <si>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</si>
  <si>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</si>
  <si>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</si>
  <si>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</si>
  <si>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</si>
  <si>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</si>
  <si>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</si>
  <si>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</si>
  <si>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</si>
  <si>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</si>
  <si>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</si>
  <si>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</si>
  <si>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</si>
  <si>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</si>
  <si>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</si>
  <si>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</si>
  <si>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</si>
  <si>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</si>
  <si>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</si>
  <si>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</si>
  <si>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</si>
  <si>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</si>
  <si>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</si>
  <si>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</si>
  <si>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</si>
  <si>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</si>
  <si>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</si>
  <si>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</si>
  <si>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</si>
  <si>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</si>
  <si>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</si>
  <si>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</si>
  <si>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</si>
  <si>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</si>
  <si>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</si>
  <si>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</si>
  <si>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</si>
  <si>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</si>
  <si>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</si>
  <si>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</si>
  <si>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</si>
  <si>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</si>
  <si>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</si>
  <si>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</si>
  <si>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</si>
  <si>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</si>
  <si>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</si>
  <si>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</si>
  <si>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</si>
  <si>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</si>
  <si>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</si>
  <si>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</si>
  <si>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</si>
  <si>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</si>
  <si>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</si>
  <si>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</si>
  <si>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</si>
  <si>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</si>
  <si>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</si>
  <si>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</si>
  <si>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</si>
  <si>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</si>
  <si>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</si>
  <si>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</si>
  <si>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</si>
  <si>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</si>
  <si>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</si>
  <si>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</si>
  <si>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</si>
  <si>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</si>
  <si>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</si>
  <si>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</si>
  <si>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</si>
  <si>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</si>
  <si>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</si>
  <si>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</si>
  <si>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</si>
  <si>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</si>
  <si>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</si>
  <si>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</si>
  <si>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</si>
  <si>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</si>
  <si>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</si>
  <si>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</si>
  <si>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</si>
  <si>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</si>
  <si>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</si>
  <si>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</si>
  <si>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</si>
  <si>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</si>
  <si>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</si>
  <si>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</si>
  <si>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</si>
  <si>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</si>
  <si>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</si>
  <si>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</si>
  <si>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</si>
  <si>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</si>
  <si>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</si>
  <si>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</si>
  <si>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</si>
  <si>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</si>
  <si>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</si>
  <si>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</si>
  <si>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</si>
  <si>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</si>
  <si>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</si>
  <si>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</si>
  <si>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</si>
  <si>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</si>
  <si>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</si>
  <si>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</si>
  <si>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</si>
  <si>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</si>
  <si>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</si>
  <si>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</si>
  <si>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</si>
  <si>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</si>
  <si>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</si>
  <si>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</si>
  <si>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</si>
  <si>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</si>
  <si>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</si>
  <si>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</si>
  <si>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</si>
  <si>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</si>
  <si>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</si>
  <si>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</si>
  <si>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</si>
  <si>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</si>
  <si>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</si>
  <si>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</si>
  <si>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</si>
  <si>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</si>
  <si>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</si>
  <si>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</si>
  <si>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</si>
  <si>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</si>
  <si>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</si>
  <si>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</si>
  <si>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</si>
  <si>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</si>
  <si>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</si>
  <si>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</si>
  <si>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</si>
  <si>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</si>
  <si>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</si>
  <si>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</si>
  <si>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</si>
  <si>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</si>
  <si>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</si>
  <si>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</si>
  <si>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</si>
  <si>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</si>
  <si>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</si>
  <si>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</si>
  <si>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</si>
  <si>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</si>
  <si>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</si>
  <si>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</si>
  <si>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</si>
  <si>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</si>
  <si>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</si>
  <si>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</si>
  <si>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</si>
  <si>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</si>
  <si>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</si>
  <si>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</si>
  <si>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</si>
  <si>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</si>
  <si>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</si>
  <si>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</si>
  <si>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</si>
  <si>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</si>
  <si>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</si>
  <si>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</si>
  <si>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</si>
  <si>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</si>
  <si>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</si>
  <si>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</si>
  <si>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</si>
  <si>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</si>
  <si>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</si>
  <si>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</si>
  <si>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</si>
  <si>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</si>
  <si>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</si>
  <si>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</si>
  <si>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</si>
  <si>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</si>
  <si>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</si>
  <si>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</si>
  <si>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</si>
  <si>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</si>
  <si>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</si>
  <si>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</si>
  <si>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</si>
  <si>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</si>
  <si>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</si>
  <si>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</si>
  <si>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</si>
  <si>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</si>
  <si>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</si>
  <si>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</si>
  <si>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</si>
  <si>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</si>
  <si>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</si>
  <si>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</si>
  <si>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</si>
  <si>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</si>
  <si>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</si>
  <si>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</si>
  <si>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</si>
  <si>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</si>
  <si>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</si>
  <si>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</si>
  <si>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</si>
  <si>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</si>
  <si>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</si>
  <si>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</si>
  <si>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</si>
  <si>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</si>
  <si>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</si>
  <si>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</si>
  <si>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</si>
  <si>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</si>
  <si>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</si>
  <si>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</si>
  <si>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</si>
  <si>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</si>
  <si>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</si>
  <si>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</si>
  <si>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</si>
  <si>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</si>
  <si>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</si>
  <si>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</si>
  <si>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</si>
  <si>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</si>
  <si>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</si>
  <si>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</si>
  <si>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</si>
  <si>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</si>
  <si>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</si>
  <si>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</si>
  <si>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</si>
  <si>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</si>
  <si>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</si>
  <si>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</si>
  <si>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</si>
  <si>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</si>
  <si>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</si>
  <si>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</si>
  <si>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</si>
  <si>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</si>
  <si>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</si>
  <si>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</si>
  <si>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</si>
  <si>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</si>
  <si>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</si>
  <si>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</si>
  <si>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</si>
  <si>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</si>
  <si>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</si>
  <si>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</si>
  <si>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</si>
  <si>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</si>
  <si>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</si>
  <si>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</si>
  <si>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</si>
  <si>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</si>
  <si>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</si>
  <si>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</si>
  <si>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</si>
  <si>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</si>
  <si>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</si>
  <si>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</si>
  <si>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</si>
  <si>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</si>
  <si>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</si>
  <si>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</si>
  <si>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</si>
  <si>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</si>
  <si>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</si>
  <si>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</si>
  <si>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</si>
  <si>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</si>
  <si>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</si>
  <si>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</si>
  <si>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</si>
  <si>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</si>
  <si>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</si>
  <si>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</si>
  <si>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</si>
  <si>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</si>
  <si>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</si>
  <si>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</si>
  <si>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</si>
  <si>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</si>
  <si>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</si>
  <si>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</si>
  <si>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</si>
  <si>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</si>
  <si>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</si>
  <si>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</si>
  <si>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</si>
  <si>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</si>
  <si>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</si>
  <si>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</si>
  <si>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</si>
  <si>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</si>
  <si>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</si>
  <si>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</si>
  <si>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</si>
  <si>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</si>
  <si>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</si>
  <si>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</si>
  <si>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</si>
  <si>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</si>
  <si>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</si>
  <si>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</si>
  <si>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</si>
  <si>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</si>
  <si>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</si>
  <si>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</si>
  <si>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</si>
  <si>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</si>
  <si>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</si>
  <si>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</si>
  <si>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</si>
  <si>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</si>
  <si>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</si>
  <si>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</si>
  <si>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</si>
  <si>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</si>
  <si>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</si>
  <si>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</si>
  <si>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</si>
  <si>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</si>
  <si>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</si>
  <si>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</si>
  <si>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</si>
  <si>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</si>
  <si>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</si>
  <si>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</si>
  <si>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</si>
  <si>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</si>
  <si>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</si>
  <si>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</si>
  <si>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</si>
  <si>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</si>
  <si>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</si>
  <si>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</si>
  <si>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</si>
  <si>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</si>
  <si>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</si>
  <si>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</si>
  <si>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</si>
  <si>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</si>
  <si>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</si>
  <si>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</si>
  <si>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</si>
  <si>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</si>
  <si>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</si>
  <si>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</si>
  <si>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</si>
  <si>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</si>
  <si>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</si>
  <si>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</si>
  <si>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</si>
  <si>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</si>
  <si>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</si>
  <si>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</si>
  <si>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</si>
  <si>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</si>
  <si>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</si>
  <si>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</si>
  <si>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</si>
  <si>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</si>
  <si>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</si>
  <si>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</si>
  <si>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</si>
  <si>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</si>
  <si>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</si>
  <si>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</si>
  <si>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</si>
  <si>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</si>
  <si>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</si>
  <si>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</si>
  <si>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</si>
  <si>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</si>
  <si>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</si>
  <si>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</si>
  <si>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</si>
  <si>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</si>
  <si>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</si>
  <si>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</si>
  <si>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</si>
  <si>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</si>
  <si>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</si>
  <si>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</si>
  <si>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</si>
  <si>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</si>
  <si>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</si>
  <si>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</si>
  <si>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</si>
  <si>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</si>
  <si>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</si>
  <si>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</si>
  <si>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</si>
  <si>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</si>
  <si>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</si>
  <si>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</si>
  <si>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</si>
  <si>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</si>
  <si>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</si>
  <si>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</si>
  <si>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</si>
  <si>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</si>
  <si>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</si>
  <si>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</si>
  <si>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</si>
  <si>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</si>
  <si>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</si>
  <si>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</si>
  <si>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</si>
  <si>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</si>
  <si>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</si>
  <si>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</si>
  <si>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</si>
  <si>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</si>
  <si>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</si>
  <si>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</si>
  <si>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</si>
  <si>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</si>
  <si>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</si>
  <si>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</si>
  <si>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</si>
  <si>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</si>
  <si>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</si>
  <si>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</si>
  <si>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</si>
  <si>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</si>
  <si>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</si>
  <si>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</si>
  <si>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</si>
  <si>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</si>
  <si>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</si>
  <si>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</si>
  <si>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</si>
  <si>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</si>
  <si>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</si>
  <si>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</si>
  <si>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</si>
  <si>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</si>
  <si>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</si>
  <si>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</si>
  <si>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</si>
  <si>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</si>
  <si>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</si>
  <si>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</si>
  <si>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</si>
  <si>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</si>
  <si>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</si>
  <si>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</si>
  <si>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</si>
  <si>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</si>
  <si>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</si>
  <si>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</si>
  <si>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</si>
  <si>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</si>
  <si>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</si>
  <si>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</si>
  <si>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</si>
  <si>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</si>
  <si>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</si>
  <si>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</si>
  <si>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</si>
  <si>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</si>
  <si>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</si>
  <si>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</si>
  <si>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</si>
  <si>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</si>
  <si>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</si>
  <si>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</si>
  <si>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</si>
  <si>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</si>
  <si>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</si>
  <si>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</si>
  <si>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</si>
  <si>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</si>
  <si>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</si>
  <si>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</si>
  <si>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</si>
  <si>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</si>
  <si>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</si>
  <si>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</si>
  <si>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</si>
  <si>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</si>
  <si>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</si>
  <si>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</si>
  <si>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</si>
  <si>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</si>
  <si>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</si>
  <si>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</si>
  <si>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</si>
  <si>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</si>
  <si>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</si>
  <si>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</si>
  <si>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</si>
  <si>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</si>
  <si>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</si>
  <si>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</si>
  <si>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</si>
  <si>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</si>
  <si>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</si>
  <si>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</si>
  <si>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</si>
  <si>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</si>
  <si>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</si>
  <si>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</si>
  <si>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</si>
  <si>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</si>
  <si>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</si>
  <si>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</si>
  <si>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</si>
  <si>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</si>
  <si>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</si>
  <si>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</si>
  <si>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</si>
  <si>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</si>
  <si>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</si>
  <si>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</si>
  <si>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</si>
  <si>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</si>
  <si>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</si>
  <si>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</si>
  <si>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</si>
  <si>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</si>
  <si>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</si>
  <si>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</si>
  <si>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</si>
  <si>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</si>
  <si>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</si>
  <si>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</si>
  <si>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</si>
  <si>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</si>
  <si>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</si>
  <si>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</si>
  <si>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</si>
  <si>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</si>
  <si>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</si>
  <si>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</si>
  <si>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</si>
  <si>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</si>
  <si>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</si>
  <si>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</si>
  <si>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</si>
  <si>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</si>
  <si>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</si>
  <si>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</si>
  <si>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</si>
  <si>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</si>
  <si>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</si>
  <si>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</si>
  <si>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</si>
  <si>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</si>
  <si>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</si>
  <si>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</si>
  <si>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</si>
  <si>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</si>
  <si>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</si>
  <si>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</si>
  <si>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</si>
  <si>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</si>
  <si>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</si>
  <si>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</si>
  <si>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</si>
  <si>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</si>
  <si>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</si>
  <si>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</si>
  <si>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</si>
  <si>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</si>
  <si>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</si>
  <si>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</si>
  <si>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</si>
  <si>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</si>
  <si>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</si>
  <si>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</si>
  <si>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</si>
  <si>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</si>
  <si>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</si>
  <si>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</si>
  <si>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</si>
  <si>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</si>
  <si>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</si>
  <si>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</si>
  <si>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</si>
  <si>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</si>
  <si>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</si>
  <si>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</si>
  <si>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</si>
  <si>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</si>
  <si>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</si>
  <si>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</si>
  <si>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</si>
  <si>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</si>
  <si>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</si>
  <si>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</si>
  <si>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</si>
  <si>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</si>
  <si>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</si>
  <si>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</si>
  <si>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</si>
  <si>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</si>
  <si>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</si>
  <si>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</si>
  <si>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</si>
  <si>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</si>
  <si>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</si>
  <si>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</si>
  <si>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</si>
  <si>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</si>
  <si>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</si>
  <si>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</si>
  <si>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</si>
  <si>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</si>
  <si>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</si>
  <si>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</si>
  <si>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</si>
  <si>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</si>
  <si>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</si>
  <si>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</si>
  <si>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</si>
  <si>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</si>
  <si>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</si>
  <si>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</si>
  <si>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</si>
  <si>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</si>
  <si>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</si>
  <si>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</si>
  <si>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</si>
  <si>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</si>
  <si>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</si>
  <si>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</si>
  <si>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</si>
  <si>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</si>
  <si>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</si>
  <si>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</si>
  <si>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</si>
  <si>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</si>
  <si>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</si>
  <si>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</si>
  <si>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</si>
  <si>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</si>
  <si>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</si>
  <si>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</si>
  <si>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</si>
  <si>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</si>
  <si>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</si>
  <si>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</si>
  <si>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</si>
  <si>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</si>
  <si>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</si>
  <si>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</si>
  <si>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</si>
  <si>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</si>
  <si>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</si>
  <si>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</si>
  <si>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</si>
  <si>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</si>
  <si>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</si>
  <si>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</si>
  <si>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</si>
  <si>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</si>
  <si>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</si>
  <si>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</si>
  <si>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</si>
  <si>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</si>
  <si>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</si>
  <si>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</si>
  <si>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</si>
  <si>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</si>
  <si>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</si>
  <si>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</si>
  <si>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</si>
  <si>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</si>
  <si>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</si>
  <si>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</si>
  <si>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</si>
  <si>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</si>
  <si>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</si>
  <si>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</si>
  <si>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</si>
  <si>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</si>
  <si>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</si>
  <si>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</si>
  <si>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</si>
  <si>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</si>
  <si>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</si>
  <si>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</si>
  <si>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</si>
  <si>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</si>
  <si>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</si>
  <si>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</si>
  <si>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</si>
  <si>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</si>
  <si>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</si>
  <si>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</si>
  <si>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</si>
  <si>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</si>
  <si>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</si>
  <si>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</si>
  <si>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</si>
  <si>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</si>
  <si>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</si>
  <si>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</si>
  <si>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</si>
  <si>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</si>
  <si>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</si>
  <si>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</si>
  <si>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</si>
  <si>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</si>
  <si>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</si>
  <si>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</si>
  <si>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</si>
  <si>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</si>
  <si>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</si>
  <si>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</si>
  <si>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</si>
  <si>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</si>
  <si>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</si>
  <si>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</si>
  <si>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</si>
  <si>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</si>
  <si>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</si>
  <si>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</si>
  <si>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</si>
  <si>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</si>
  <si>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</si>
  <si>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</si>
  <si>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</si>
  <si>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</si>
  <si>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</si>
  <si>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</si>
  <si>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</si>
  <si>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</si>
  <si>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</si>
  <si>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</si>
  <si>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</si>
  <si>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</si>
  <si>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</si>
  <si>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</si>
  <si>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</si>
  <si>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</si>
  <si>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</si>
  <si>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</si>
  <si>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</si>
  <si>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</si>
  <si>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</si>
  <si>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</si>
  <si>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</si>
  <si>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</si>
  <si>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</si>
  <si>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</si>
  <si>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</si>
  <si>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</si>
  <si>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</si>
  <si>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</si>
  <si>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</si>
  <si>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</si>
  <si>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</si>
  <si>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</si>
  <si>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</si>
  <si>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</si>
  <si>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</si>
  <si>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</si>
  <si>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</si>
  <si>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</si>
  <si>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</si>
  <si>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</si>
  <si>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</si>
  <si>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</si>
  <si>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</si>
  <si>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</si>
  <si>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</si>
  <si>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</si>
  <si>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</si>
  <si>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</si>
  <si>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</si>
  <si>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</si>
  <si>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</si>
  <si>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</si>
  <si>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</si>
  <si>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</si>
  <si>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</si>
  <si>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</si>
  <si>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</si>
  <si>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</si>
  <si>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</si>
  <si>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</si>
  <si>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</si>
  <si>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</si>
  <si>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</si>
  <si>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</si>
  <si>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</si>
  <si>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</si>
  <si>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</si>
  <si>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</si>
  <si>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</si>
  <si>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</si>
  <si>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</si>
  <si>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</si>
  <si>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</si>
  <si>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</si>
  <si>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</si>
  <si>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</si>
  <si>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</si>
  <si>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</si>
  <si>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</si>
  <si>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</si>
  <si>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</si>
  <si>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</si>
  <si>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</si>
  <si>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</si>
  <si>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</si>
  <si>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</si>
  <si>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</si>
  <si>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</si>
  <si>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</si>
  <si>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</si>
  <si>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</si>
  <si>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</si>
  <si>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</si>
  <si>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</si>
  <si>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</si>
  <si>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</si>
  <si>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</si>
  <si>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</si>
  <si>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</si>
  <si>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</si>
  <si>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</si>
  <si>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</si>
  <si>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</si>
  <si>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</si>
  <si>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</si>
  <si>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</si>
  <si>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</si>
  <si>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</si>
  <si>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</si>
  <si>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</si>
  <si>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</si>
  <si>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</si>
  <si>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</si>
  <si>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</si>
  <si>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</si>
  <si>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</si>
  <si>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</si>
  <si>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</si>
  <si>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</si>
  <si>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</si>
  <si>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</si>
  <si>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</si>
  <si>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</si>
  <si>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</si>
  <si>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</si>
  <si>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</si>
  <si>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</si>
  <si>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</si>
  <si>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</si>
  <si>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</si>
  <si>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</si>
  <si>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</si>
  <si>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</si>
  <si>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</si>
  <si>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</si>
  <si>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</si>
  <si>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</si>
  <si>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</si>
  <si>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</si>
  <si>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</si>
  <si>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</si>
  <si>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</si>
  <si>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</si>
  <si>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</si>
  <si>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</si>
  <si>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</si>
  <si>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</si>
  <si>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</si>
  <si>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</si>
  <si>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</si>
  <si>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</si>
  <si>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</si>
  <si>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</si>
  <si>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</si>
  <si>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</si>
  <si>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</si>
  <si>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</si>
  <si>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</si>
  <si>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</si>
  <si>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</si>
  <si>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</si>
  <si>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</si>
  <si>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</si>
  <si>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</si>
  <si>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</si>
  <si>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</si>
  <si>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</si>
  <si>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</si>
  <si>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</si>
  <si>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</si>
  <si>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</si>
  <si>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</si>
  <si>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</si>
  <si>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</si>
  <si>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</si>
  <si>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</si>
  <si>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</si>
  <si>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</si>
  <si>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</si>
  <si>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</si>
  <si>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</si>
  <si>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</si>
  <si>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</si>
  <si>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</si>
  <si>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</si>
  <si>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</si>
  <si>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</si>
  <si>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</si>
  <si>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</si>
  <si>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</si>
  <si>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</si>
  <si>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</si>
  <si>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</si>
  <si>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</si>
  <si>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</si>
  <si>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</si>
  <si>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</si>
  <si>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</si>
  <si>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</si>
  <si>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</si>
  <si>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</si>
  <si>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</si>
  <si>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</si>
  <si>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</si>
  <si>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</si>
  <si>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</si>
  <si>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</si>
  <si>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</si>
  <si>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</si>
  <si>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</si>
  <si>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</si>
  <si>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</si>
  <si>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</si>
  <si>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</si>
  <si>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</si>
  <si>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</si>
  <si>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</si>
  <si>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</si>
  <si>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</si>
  <si>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</si>
  <si>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</si>
  <si>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</si>
  <si>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</si>
  <si>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</si>
  <si>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</si>
  <si>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</si>
  <si>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</si>
  <si>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</si>
  <si>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</si>
  <si>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</si>
  <si>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</si>
  <si>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</si>
  <si>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</si>
  <si>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</si>
  <si>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</si>
  <si>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</si>
  <si>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</si>
  <si>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</si>
  <si>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</si>
  <si>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</si>
  <si>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</si>
  <si>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</si>
  <si>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</si>
  <si>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</si>
  <si>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</si>
  <si>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</si>
  <si>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</si>
  <si>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</si>
  <si>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</si>
  <si>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</si>
  <si>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</si>
  <si>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</si>
  <si>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</si>
  <si>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</si>
  <si>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</si>
  <si>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</si>
  <si>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</si>
  <si>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</si>
  <si>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</si>
  <si>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</si>
  <si>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</si>
  <si>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</si>
  <si>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</si>
  <si>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</si>
  <si>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</si>
  <si>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</si>
  <si>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</si>
  <si>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</si>
  <si>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</si>
  <si>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</si>
  <si>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</si>
  <si>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</si>
  <si>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</si>
  <si>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</si>
  <si>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</si>
  <si>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</si>
  <si>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</si>
  <si>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</si>
  <si>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</si>
  <si>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</si>
  <si>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</si>
  <si>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</si>
  <si>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</si>
  <si>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</si>
  <si>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</si>
  <si>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</si>
  <si>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</si>
  <si>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</si>
  <si>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</si>
  <si>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</si>
  <si>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</si>
  <si>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</si>
  <si>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</si>
  <si>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</si>
  <si>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</si>
  <si>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</si>
  <si>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</si>
  <si>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</si>
  <si>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</si>
  <si>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</si>
  <si>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</si>
  <si>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</si>
  <si>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</si>
  <si>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</si>
  <si>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</si>
  <si>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</si>
  <si>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</si>
  <si>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</si>
  <si>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</si>
  <si>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</si>
  <si>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</si>
  <si>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</si>
  <si>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</si>
  <si>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</si>
  <si>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</si>
  <si>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</si>
  <si>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</si>
  <si>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</si>
  <si>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</si>
  <si>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</si>
  <si>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</si>
  <si>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</si>
  <si>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</si>
  <si>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</si>
  <si>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</si>
  <si>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</si>
  <si>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</si>
  <si>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</si>
  <si>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</si>
  <si>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</si>
  <si>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</si>
  <si>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</si>
  <si>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</si>
  <si>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</si>
  <si>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</si>
  <si>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</si>
  <si>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</si>
  <si>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</si>
  <si>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</si>
  <si>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</si>
  <si>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</si>
  <si>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</si>
  <si>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</si>
  <si>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</si>
  <si>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</si>
  <si>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</si>
  <si>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</si>
  <si>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</si>
  <si>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</si>
  <si>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</si>
  <si>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</si>
  <si>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</si>
  <si>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</si>
  <si>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</si>
  <si>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</si>
  <si>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</si>
  <si>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</si>
  <si>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</si>
  <si>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</si>
  <si>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</si>
  <si>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</si>
  <si>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</si>
  <si>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</si>
  <si>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</si>
  <si>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</si>
  <si>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</si>
  <si>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</si>
  <si>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</si>
  <si>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</si>
  <si>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</si>
  <si>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</si>
  <si>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</si>
  <si>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</si>
  <si>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</si>
  <si>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</si>
  <si>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</si>
  <si>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</si>
  <si>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</si>
  <si>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</si>
  <si>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</si>
  <si>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</si>
  <si>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</si>
  <si>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</si>
  <si>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</si>
  <si>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</si>
  <si>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</si>
  <si>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</si>
  <si>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</si>
  <si>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</si>
  <si>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</si>
  <si>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</si>
  <si>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</si>
  <si>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</si>
  <si>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</si>
  <si>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</si>
  <si>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</si>
  <si>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</si>
  <si>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</si>
  <si>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</si>
  <si>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</si>
  <si>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</si>
  <si>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</si>
  <si>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</si>
  <si>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</si>
  <si>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</si>
  <si>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</si>
  <si>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</si>
  <si>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</si>
  <si>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</si>
  <si>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</si>
  <si>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</si>
  <si>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</si>
  <si>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</si>
  <si>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</si>
  <si>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</si>
  <si>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</si>
  <si>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</si>
  <si>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</si>
  <si>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</si>
  <si>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</si>
  <si>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</si>
  <si>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</si>
  <si>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</si>
  <si>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</si>
  <si>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</si>
  <si>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</si>
  <si>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</si>
  <si>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</si>
  <si>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</si>
  <si>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</si>
  <si>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</si>
  <si>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</si>
  <si>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</si>
  <si>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</si>
  <si>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</si>
  <si>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</si>
  <si>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</si>
  <si>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</si>
  <si>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</si>
  <si>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</si>
  <si>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</si>
  <si>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</si>
  <si>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</si>
  <si>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</si>
  <si>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</si>
  <si>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</si>
  <si>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</si>
  <si>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</si>
  <si>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</si>
  <si>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</si>
  <si>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</si>
  <si>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</si>
  <si>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</si>
  <si>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</si>
  <si>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</si>
  <si>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</si>
  <si>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</si>
  <si>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</si>
  <si>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</si>
  <si>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</si>
  <si>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</si>
  <si>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</si>
  <si>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</si>
  <si>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</si>
  <si>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</si>
  <si>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</si>
  <si>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</si>
  <si>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</si>
  <si>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</si>
  <si>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</si>
  <si>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</si>
  <si>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</si>
  <si>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</si>
  <si>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</si>
  <si>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</si>
  <si>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</si>
  <si>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</si>
  <si>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</si>
  <si>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</si>
  <si>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</si>
  <si>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</si>
  <si>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</si>
  <si>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</si>
  <si>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</si>
  <si>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</si>
  <si>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</si>
  <si>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</si>
  <si>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</si>
  <si>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</si>
  <si>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</si>
  <si>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</si>
  <si>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</si>
  <si>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</si>
  <si>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</si>
  <si>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</si>
  <si>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</si>
  <si>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</si>
  <si>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</si>
  <si>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</si>
  <si>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</si>
  <si>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</si>
  <si>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</si>
  <si>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</si>
  <si>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</si>
  <si>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</si>
  <si>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</si>
  <si>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</si>
  <si>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</si>
  <si>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</si>
  <si>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</si>
  <si>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</si>
  <si>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</si>
  <si>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</si>
  <si>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</si>
  <si>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</si>
  <si>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</si>
  <si>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</si>
  <si>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</si>
  <si>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</si>
  <si>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</si>
  <si>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</si>
  <si>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</si>
  <si>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</si>
  <si>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</si>
  <si>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</si>
  <si>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</si>
  <si>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</si>
  <si>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</si>
  <si>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</si>
  <si>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</si>
  <si>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</si>
  <si>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</si>
  <si>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</si>
  <si>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</si>
  <si>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</si>
  <si>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</si>
  <si>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</si>
  <si>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</si>
  <si>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</si>
  <si>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</si>
  <si>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</si>
  <si>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</si>
  <si>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</si>
  <si>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</si>
  <si>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</si>
  <si>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</si>
  <si>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</si>
  <si>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</si>
  <si>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</si>
  <si>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</si>
  <si>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</si>
  <si>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</si>
  <si>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</si>
  <si>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</si>
  <si>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</si>
  <si>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</si>
  <si>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</si>
  <si>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</si>
  <si>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</si>
  <si>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</si>
  <si>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</si>
  <si>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</si>
  <si>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</si>
  <si>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</si>
  <si>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</si>
  <si>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</si>
  <si>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</si>
  <si>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</si>
  <si>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</si>
  <si>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</si>
  <si>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</si>
  <si>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</si>
  <si>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</si>
  <si>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</si>
  <si>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</si>
  <si>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</si>
  <si>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</si>
  <si>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</si>
  <si>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</si>
  <si>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</si>
  <si>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</si>
  <si>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</si>
  <si>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</si>
  <si>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</si>
  <si>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</si>
  <si>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</si>
  <si>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</si>
  <si>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</si>
  <si>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</si>
  <si>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</si>
  <si>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</si>
  <si>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</si>
  <si>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</si>
  <si>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</si>
  <si>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</si>
  <si>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</si>
  <si>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</si>
  <si>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</si>
  <si>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</si>
  <si>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</si>
  <si>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</si>
  <si>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</si>
  <si>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</si>
  <si>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</si>
  <si>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</si>
  <si>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</si>
  <si>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</si>
  <si>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</si>
  <si>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</si>
  <si>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</si>
  <si>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</si>
  <si>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</si>
  <si>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</si>
  <si>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</si>
  <si>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</si>
  <si>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</si>
  <si>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</si>
  <si>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</si>
  <si>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</si>
  <si>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</si>
  <si>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</si>
  <si>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</si>
  <si>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</si>
  <si>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</si>
  <si>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</si>
  <si>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</si>
  <si>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</si>
  <si>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</si>
  <si>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</si>
  <si>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</si>
  <si>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</si>
  <si>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</si>
  <si>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</si>
  <si>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</si>
  <si>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</si>
  <si>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</si>
  <si>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</si>
  <si>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</si>
  <si>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</si>
  <si>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</si>
  <si>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</si>
  <si>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</si>
  <si>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</si>
  <si>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</si>
  <si>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</si>
  <si>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</si>
  <si>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</si>
  <si>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</si>
  <si>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</si>
  <si>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</si>
  <si>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</si>
  <si>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</si>
  <si>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</si>
  <si>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</si>
  <si>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</si>
  <si>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</si>
  <si>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</si>
  <si>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</si>
  <si>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</si>
  <si>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</si>
  <si>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</si>
  <si>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</si>
  <si>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</si>
  <si>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</si>
  <si>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</si>
  <si>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</si>
  <si>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</si>
  <si>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</si>
  <si>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</si>
  <si>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</si>
  <si>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</si>
  <si>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</si>
  <si>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</si>
  <si>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</si>
  <si>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</si>
  <si>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</si>
  <si>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</si>
  <si>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</si>
  <si>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</si>
  <si>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</si>
  <si>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</si>
  <si>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</si>
  <si>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</si>
  <si>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</si>
  <si>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</si>
  <si>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</si>
  <si>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</si>
  <si>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</si>
  <si>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</si>
  <si>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</si>
  <si>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</si>
  <si>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</si>
  <si>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</si>
  <si>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</si>
  <si>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</si>
  <si>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</si>
  <si>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</si>
  <si>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</si>
  <si>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</si>
  <si>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</si>
  <si>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</si>
  <si>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</si>
  <si>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</si>
  <si>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</si>
  <si>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</si>
  <si>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</si>
  <si>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</si>
  <si>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</si>
  <si>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</si>
  <si>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</si>
  <si>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</si>
  <si>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</si>
  <si>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</si>
  <si>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</si>
  <si>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</si>
  <si>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</si>
  <si>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</si>
  <si>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</si>
  <si>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</si>
  <si>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</si>
  <si>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</si>
  <si>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</si>
  <si>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</si>
  <si>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</si>
  <si>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</si>
  <si>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</si>
  <si>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</si>
  <si>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</si>
  <si>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</si>
  <si>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</si>
  <si>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</si>
  <si>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</si>
  <si>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</si>
  <si>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</si>
  <si>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</si>
  <si>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</si>
  <si>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</si>
  <si>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</si>
  <si>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</si>
  <si>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</si>
  <si>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</si>
  <si>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</si>
  <si>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</si>
  <si>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</si>
  <si>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</si>
  <si>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</si>
  <si>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</si>
  <si>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</si>
  <si>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</si>
  <si>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</si>
  <si>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</si>
  <si>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</si>
  <si>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</si>
  <si>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</si>
  <si>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</si>
  <si>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</si>
  <si>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</si>
  <si>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</si>
  <si>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</si>
  <si>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</si>
  <si>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</si>
  <si>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</si>
  <si>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</si>
  <si>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</si>
  <si>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</si>
  <si>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</si>
  <si>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</si>
  <si>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</si>
  <si>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</si>
  <si>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</si>
  <si>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</si>
  <si>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</si>
  <si>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</si>
  <si>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</si>
  <si>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</si>
  <si>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</si>
  <si>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</si>
  <si>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</si>
  <si>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</si>
  <si>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</si>
  <si>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</si>
  <si>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</si>
  <si>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</si>
  <si>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</si>
  <si>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</si>
  <si>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</si>
  <si>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</si>
  <si>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</si>
  <si>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</si>
  <si>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</si>
  <si>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</si>
  <si>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</si>
  <si>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</si>
  <si>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</si>
  <si>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</si>
  <si>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</si>
  <si>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</si>
  <si>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</si>
  <si>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</si>
  <si>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</si>
  <si>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</si>
  <si>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</si>
  <si>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</si>
  <si>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</si>
  <si>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</si>
  <si>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</si>
  <si>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</si>
  <si>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</si>
  <si>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</si>
  <si>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</si>
  <si>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</si>
  <si>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</si>
  <si>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</si>
  <si>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</si>
  <si>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</si>
  <si>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</si>
  <si>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</si>
  <si>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</si>
  <si>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</si>
  <si>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</si>
  <si>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</si>
  <si>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</si>
  <si>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</si>
  <si>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</si>
  <si>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</si>
  <si>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</si>
  <si>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</si>
  <si>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</si>
  <si>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</si>
  <si>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</si>
  <si>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</si>
  <si>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</si>
  <si>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</si>
  <si>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</si>
  <si>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</si>
  <si>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</si>
  <si>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</si>
  <si>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</si>
  <si>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</si>
  <si>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</si>
  <si>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</si>
  <si>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</si>
  <si>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</si>
  <si>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</si>
  <si>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</si>
  <si>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</si>
  <si>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</si>
  <si>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</si>
  <si>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</si>
  <si>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</si>
  <si>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</si>
  <si>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</si>
  <si>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</si>
  <si>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</si>
  <si>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</si>
  <si>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</si>
  <si>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</si>
  <si>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</si>
  <si>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</si>
  <si>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</si>
  <si>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</si>
  <si>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</si>
  <si>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</si>
  <si>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</si>
  <si>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</si>
  <si>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</si>
  <si>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</si>
  <si>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</si>
  <si>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</si>
  <si>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</si>
  <si>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</si>
  <si>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</si>
  <si>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</si>
  <si>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</si>
  <si>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</si>
  <si>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</si>
  <si>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</si>
  <si>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</si>
  <si>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</si>
  <si>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</si>
  <si>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</si>
  <si>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</si>
  <si>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</si>
  <si>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</si>
  <si>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</si>
  <si>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</si>
  <si>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</si>
  <si>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</si>
  <si>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</si>
  <si>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</si>
  <si>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</si>
  <si>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</si>
  <si>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</si>
  <si>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</si>
  <si>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</si>
  <si>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</si>
  <si>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</si>
  <si>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</si>
  <si>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</si>
  <si>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</si>
  <si>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</si>
  <si>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</si>
  <si>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</si>
  <si>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</si>
  <si>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</si>
  <si>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</si>
  <si>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</si>
  <si>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</si>
  <si>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</si>
  <si>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</si>
  <si>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</si>
  <si>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</si>
  <si>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</si>
  <si>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</si>
  <si>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</si>
  <si>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</si>
  <si>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</si>
  <si>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</si>
  <si>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</si>
  <si>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</si>
  <si>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</si>
  <si>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</si>
  <si>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</si>
  <si>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</si>
  <si>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</si>
  <si>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</si>
  <si>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</si>
  <si>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</si>
  <si>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</si>
  <si>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</si>
  <si>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</si>
  <si>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</si>
  <si>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</si>
  <si>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</si>
  <si>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</si>
  <si>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</si>
  <si>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</si>
  <si>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</si>
  <si>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</si>
  <si>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</si>
  <si>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</si>
  <si>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</si>
  <si>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</si>
  <si>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</si>
  <si>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</si>
  <si>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</si>
  <si>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</si>
  <si>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</si>
  <si>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</si>
  <si>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</si>
  <si>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</si>
  <si>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</si>
  <si>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</si>
  <si>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</si>
  <si>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</si>
  <si>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</si>
  <si>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</si>
  <si>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</si>
  <si>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</si>
  <si>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</si>
  <si>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</si>
  <si>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</si>
  <si>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</si>
  <si>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</si>
  <si>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</si>
  <si>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</si>
  <si>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</si>
  <si>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</si>
  <si>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</si>
  <si>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</si>
  <si>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</si>
  <si>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</si>
  <si>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</si>
  <si>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</si>
  <si>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</si>
  <si>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</si>
  <si>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</si>
  <si>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</si>
  <si>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</si>
  <si>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</si>
  <si>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</si>
  <si>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</si>
  <si>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</si>
  <si>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</si>
  <si>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</si>
  <si>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</si>
  <si>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</si>
  <si>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</si>
  <si>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</si>
  <si>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</si>
  <si>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</si>
  <si>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</si>
  <si>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</si>
  <si>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</si>
  <si>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</si>
  <si>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</si>
  <si>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</si>
  <si>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</si>
  <si>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</si>
  <si>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</si>
  <si>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</si>
  <si>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</si>
  <si>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</si>
  <si>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</si>
  <si>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</si>
  <si>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</si>
  <si>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</si>
  <si>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</si>
  <si>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</si>
  <si>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</si>
  <si>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</si>
  <si>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</si>
  <si>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</si>
  <si>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</si>
  <si>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</si>
  <si>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</si>
  <si>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</si>
  <si>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</si>
  <si>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</si>
  <si>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</si>
  <si>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</si>
  <si>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</si>
  <si>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</si>
  <si>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</si>
  <si>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</si>
  <si>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</si>
  <si>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</si>
  <si>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</si>
  <si>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</si>
  <si>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</si>
  <si>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</si>
  <si>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</si>
  <si>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</si>
  <si>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</si>
  <si>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</si>
  <si>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</si>
  <si>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</si>
  <si>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</si>
  <si>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</si>
  <si>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</si>
  <si>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</si>
  <si>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</si>
  <si>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</si>
  <si>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</si>
  <si>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</si>
  <si>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</si>
  <si>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</si>
  <si>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</si>
  <si>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</si>
  <si>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</si>
  <si>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</si>
  <si>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</si>
  <si>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</si>
  <si>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</si>
  <si>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</si>
  <si>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</si>
  <si>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</si>
  <si>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</si>
  <si>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</si>
  <si>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</si>
  <si>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</si>
  <si>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</si>
  <si>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</si>
  <si>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</si>
  <si>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</si>
  <si>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</si>
  <si>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</si>
  <si>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</si>
  <si>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</si>
  <si>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</si>
  <si>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</si>
  <si>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</si>
  <si>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</si>
  <si>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</si>
  <si>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</si>
  <si>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</si>
  <si>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</si>
  <si>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</si>
  <si>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</si>
  <si>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</si>
  <si>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</si>
  <si>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</si>
  <si>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</si>
  <si>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</si>
  <si>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</si>
  <si>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</si>
  <si>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</si>
  <si>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</si>
  <si>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</si>
  <si>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</si>
  <si>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</si>
  <si>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</si>
  <si>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</si>
  <si>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</si>
  <si>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</si>
  <si>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</si>
  <si>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</si>
  <si>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</si>
  <si>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</si>
  <si>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</si>
  <si>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</si>
  <si>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</si>
  <si>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</si>
  <si>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</si>
  <si>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</si>
  <si>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</si>
  <si>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</si>
  <si>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</si>
  <si>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</si>
  <si>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</si>
  <si>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</si>
  <si>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</si>
  <si>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</si>
  <si>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</si>
  <si>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</si>
  <si>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</si>
  <si>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</si>
  <si>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</si>
  <si>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</si>
  <si>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</si>
  <si>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</si>
  <si>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</si>
  <si>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</si>
  <si>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</si>
  <si>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</si>
  <si>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</si>
  <si>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</si>
  <si>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</si>
  <si>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</si>
  <si>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</si>
  <si>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</si>
  <si>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</si>
  <si>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</si>
  <si>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</si>
  <si>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</si>
  <si>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</si>
  <si>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</si>
  <si>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</si>
  <si>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</si>
  <si>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</si>
  <si>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</si>
  <si>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</si>
  <si>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</si>
  <si>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</si>
  <si>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</si>
  <si>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</si>
  <si>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</si>
  <si>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</si>
  <si>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</si>
  <si>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</si>
  <si>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</si>
  <si>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</si>
  <si>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</si>
  <si>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</si>
  <si>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</si>
  <si>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</si>
  <si>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</si>
  <si>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</si>
  <si>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</si>
  <si>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</si>
  <si>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</si>
  <si>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</si>
  <si>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</si>
  <si>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</si>
  <si>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</si>
  <si>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</si>
  <si>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</si>
  <si>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</si>
  <si>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</si>
  <si>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</si>
  <si>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</si>
  <si>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</si>
  <si>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</si>
  <si>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</si>
  <si>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</si>
  <si>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</si>
  <si>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</si>
  <si>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</si>
  <si>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</si>
  <si>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</si>
  <si>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</si>
  <si>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</si>
  <si>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</si>
  <si>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</si>
  <si>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</si>
  <si>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</si>
  <si>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</si>
  <si>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</si>
  <si>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</si>
  <si>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</si>
  <si>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</si>
  <si>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</si>
  <si>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</si>
  <si>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</si>
  <si>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</si>
  <si>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</si>
  <si>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</si>
  <si>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</si>
  <si>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</si>
  <si>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</si>
  <si>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</si>
  <si>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</si>
  <si>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</si>
  <si>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</si>
  <si>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</si>
  <si>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</si>
  <si>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</si>
  <si>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</si>
  <si>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</si>
  <si>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</si>
  <si>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</si>
  <si>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</si>
  <si>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</si>
  <si>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</si>
  <si>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</si>
  <si>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</si>
  <si>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</si>
  <si>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</si>
  <si>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</si>
  <si>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</si>
  <si>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</si>
  <si>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</si>
  <si>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</si>
  <si>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</si>
  <si>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</si>
  <si>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</si>
  <si>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</si>
  <si>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</si>
  <si>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</si>
  <si>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</si>
  <si>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</si>
  <si>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</si>
  <si>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</si>
  <si>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</si>
  <si>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</si>
  <si>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</si>
  <si>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</si>
  <si>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</si>
  <si>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</si>
  <si>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</si>
  <si>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</si>
  <si>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</si>
  <si>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</si>
  <si>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</si>
  <si>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</si>
  <si>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</si>
  <si>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</si>
  <si>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</si>
  <si>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</si>
  <si>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</si>
  <si>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</si>
  <si>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</si>
  <si>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</si>
  <si>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</si>
  <si>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</si>
  <si>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</si>
  <si>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</si>
  <si>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</si>
  <si>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</si>
  <si>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</si>
  <si>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</si>
  <si>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</si>
  <si>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</si>
  <si>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</si>
  <si>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</si>
  <si>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</si>
  <si>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</si>
  <si>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</si>
  <si>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</si>
  <si>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</si>
  <si>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</si>
  <si>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</si>
  <si>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</si>
  <si>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</si>
  <si>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</si>
  <si>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</si>
  <si>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</si>
  <si>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</si>
  <si>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</si>
  <si>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</si>
  <si>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</si>
  <si>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</si>
  <si>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</si>
  <si>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</si>
  <si>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</si>
  <si>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</si>
  <si>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</si>
  <si>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</si>
  <si>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</si>
  <si>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</si>
  <si>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</si>
  <si>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</si>
  <si>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</si>
  <si>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</si>
  <si>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</si>
  <si>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</si>
  <si>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</si>
  <si>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</si>
  <si>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</si>
  <si>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</si>
  <si>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</si>
  <si>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</si>
  <si>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</si>
  <si>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</si>
  <si>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</si>
  <si>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</si>
  <si>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</si>
  <si>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</si>
  <si>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</si>
  <si>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</si>
  <si>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</si>
  <si>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</si>
  <si>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</si>
  <si>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</si>
  <si>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</si>
  <si>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</si>
  <si>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</si>
  <si>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</si>
  <si>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</si>
  <si>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</si>
  <si>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</si>
  <si>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</si>
  <si>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</si>
  <si>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</si>
  <si>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</si>
  <si>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</si>
  <si>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</si>
  <si>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</si>
  <si>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</si>
  <si>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</si>
  <si>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</si>
  <si>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</si>
  <si>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</si>
  <si>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</si>
  <si>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</si>
  <si>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</si>
  <si>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</si>
  <si>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</si>
  <si>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</si>
  <si>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</si>
  <si>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</si>
  <si>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</si>
  <si>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</si>
  <si>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</si>
  <si>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</si>
  <si>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</si>
  <si>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</si>
  <si>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</si>
  <si>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</si>
  <si>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</si>
  <si>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</si>
  <si>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</si>
  <si>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</si>
  <si>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</si>
  <si>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</si>
  <si>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</si>
  <si>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</si>
  <si>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</si>
  <si>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</si>
  <si>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</si>
  <si>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</si>
  <si>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</si>
  <si>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</si>
  <si>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</si>
  <si>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</si>
  <si>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</si>
  <si>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</si>
  <si>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</si>
  <si>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</si>
  <si>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</si>
  <si>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</si>
  <si>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</si>
  <si>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</si>
  <si>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</si>
  <si>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</si>
  <si>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</si>
  <si>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</si>
  <si>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</si>
  <si>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</si>
  <si>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</si>
  <si>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</si>
  <si>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</si>
  <si>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</si>
  <si>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</si>
  <si>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</si>
  <si>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</si>
  <si>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</si>
  <si>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</si>
  <si>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</si>
  <si>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</si>
  <si>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</si>
  <si>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</si>
  <si>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</si>
  <si>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</si>
  <si>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</si>
  <si>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</si>
  <si>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</si>
  <si>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</si>
  <si>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</si>
  <si>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</si>
  <si>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</si>
  <si>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</si>
  <si>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</si>
  <si>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</si>
  <si>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</si>
  <si>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</si>
  <si>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</si>
  <si>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</si>
  <si>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</si>
  <si>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</si>
  <si>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</si>
  <si>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</si>
  <si>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</si>
  <si>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</si>
  <si>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</si>
  <si>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</si>
  <si>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</si>
  <si>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</si>
  <si>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</si>
  <si>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</si>
  <si>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</si>
  <si>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</si>
  <si>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</si>
  <si>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</si>
  <si>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</si>
  <si>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</si>
  <si>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</si>
  <si>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</si>
  <si>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</si>
  <si>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</si>
  <si>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</si>
  <si>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</si>
  <si>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</si>
  <si>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</si>
  <si>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</si>
  <si>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</si>
  <si>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</si>
  <si>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</si>
  <si>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</si>
  <si>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</si>
  <si>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</si>
  <si>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</si>
  <si>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</si>
  <si>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</si>
  <si>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</si>
  <si>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</si>
  <si>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</si>
  <si>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</si>
  <si>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</si>
  <si>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</si>
  <si>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</si>
  <si>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</si>
  <si>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</si>
  <si>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</si>
  <si>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</si>
  <si>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</si>
  <si>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</si>
  <si>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</si>
  <si>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</si>
  <si>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</si>
  <si>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</si>
  <si>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</si>
  <si>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</si>
  <si>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</si>
  <si>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</si>
  <si>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</si>
  <si>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</si>
  <si>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</si>
  <si>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</si>
  <si>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</si>
  <si>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</si>
  <si>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</si>
  <si>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</si>
  <si>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</si>
  <si>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</si>
  <si>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</si>
  <si>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</si>
  <si>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</si>
  <si>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</si>
  <si>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</si>
  <si>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</si>
  <si>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</si>
  <si>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</si>
  <si>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</si>
  <si>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</si>
  <si>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</si>
  <si>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</si>
  <si>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</si>
  <si>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</si>
  <si>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</si>
  <si>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</si>
  <si>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</si>
  <si>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</si>
  <si>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</si>
  <si>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</si>
  <si>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</si>
  <si>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</si>
  <si>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</si>
  <si>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</si>
  <si>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</si>
  <si>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</si>
  <si>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</si>
  <si>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</si>
  <si>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</si>
  <si>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</si>
  <si>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</si>
  <si>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</si>
  <si>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</si>
  <si>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</si>
  <si>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</si>
  <si>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</si>
  <si>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</si>
  <si>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</si>
  <si>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</si>
  <si>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</si>
  <si>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</si>
  <si>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</si>
  <si>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</si>
  <si>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</si>
  <si>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</si>
  <si>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</si>
  <si>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</si>
  <si>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</si>
  <si>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</si>
  <si>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</si>
  <si>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</si>
  <si>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</si>
  <si>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</si>
  <si>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</si>
  <si>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</si>
  <si>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</si>
  <si>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</si>
  <si>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</si>
  <si>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</si>
  <si>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</si>
  <si>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</si>
  <si>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</si>
  <si>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</si>
  <si>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</si>
  <si>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</si>
  <si>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</si>
  <si>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</si>
  <si>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</si>
  <si>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</si>
  <si>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</si>
  <si>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</si>
  <si>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</si>
  <si>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</si>
  <si>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</si>
  <si>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</si>
  <si>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</si>
  <si>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</si>
  <si>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</si>
  <si>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</si>
  <si>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</si>
  <si>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</si>
  <si>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</si>
  <si>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</si>
  <si>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</si>
  <si>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</si>
  <si>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</si>
  <si>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</si>
  <si>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</si>
  <si>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</si>
  <si>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</si>
  <si>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</si>
  <si>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</si>
  <si>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</si>
  <si>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</si>
  <si>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</si>
  <si>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</si>
  <si>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</si>
  <si>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</si>
  <si>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</si>
  <si>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</si>
  <si>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</si>
  <si>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</si>
  <si>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</si>
  <si>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</si>
  <si>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</si>
  <si>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</si>
  <si>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</si>
  <si>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</si>
  <si>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</si>
  <si>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</si>
  <si>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</si>
  <si>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</si>
  <si>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</si>
  <si>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</si>
  <si>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</si>
  <si>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</si>
  <si>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</si>
  <si>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</si>
  <si>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</si>
  <si>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</si>
  <si>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</si>
  <si>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</si>
  <si>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</si>
  <si>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</si>
  <si>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</si>
  <si>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</si>
  <si>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</si>
  <si>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</si>
  <si>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</si>
  <si>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</si>
  <si>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</si>
  <si>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</si>
  <si>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</si>
  <si>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</si>
  <si>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</si>
  <si>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</si>
  <si>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</si>
  <si>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</si>
  <si>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</si>
  <si>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</si>
  <si>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</si>
  <si>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</si>
  <si>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</si>
  <si>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</si>
  <si>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</si>
  <si>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</si>
  <si>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</si>
  <si>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</si>
  <si>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</si>
  <si>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</si>
  <si>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</si>
  <si>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</si>
  <si>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</si>
  <si>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</si>
  <si>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</si>
  <si>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</si>
  <si>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</si>
  <si>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</si>
  <si>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</si>
  <si>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</si>
  <si>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</si>
  <si>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</si>
  <si>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</si>
  <si>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</si>
  <si>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</si>
  <si>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</si>
  <si>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</si>
  <si>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</si>
  <si>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</si>
  <si>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</si>
  <si>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</si>
  <si>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</si>
  <si>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</si>
  <si>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</si>
  <si>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</si>
  <si>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</si>
  <si>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</si>
  <si>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</si>
  <si>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</si>
  <si>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</si>
  <si>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</si>
  <si>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</si>
  <si>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</si>
  <si>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</si>
  <si>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</si>
  <si>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</si>
  <si>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</si>
  <si>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</si>
  <si>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</si>
  <si>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</si>
  <si>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</si>
  <si>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</si>
  <si>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</si>
  <si>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</si>
  <si>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</si>
  <si>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</si>
  <si>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</si>
  <si>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</si>
  <si>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</si>
  <si>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</si>
  <si>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</si>
  <si>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</si>
  <si>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</si>
  <si>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</si>
  <si>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</si>
  <si>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</si>
  <si>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</si>
  <si>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</si>
  <si>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</si>
  <si>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</si>
  <si>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</si>
  <si>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</si>
  <si>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</si>
  <si>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</si>
  <si>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</si>
  <si>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</si>
  <si>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</si>
  <si>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</si>
  <si>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</si>
  <si>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</si>
  <si>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</si>
  <si>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</si>
  <si>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</si>
  <si>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</si>
  <si>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</si>
  <si>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</si>
  <si>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</si>
  <si>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</si>
  <si>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</si>
  <si>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</si>
  <si>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</si>
  <si>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</si>
  <si>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</si>
  <si>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</si>
  <si>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</si>
  <si>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</si>
  <si>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</si>
  <si>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</si>
  <si>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</si>
  <si>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</si>
  <si>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</si>
  <si>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</si>
  <si>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</si>
  <si>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</si>
  <si>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</si>
  <si>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</si>
  <si>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</si>
  <si>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</si>
  <si>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</si>
  <si>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</si>
  <si>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</si>
  <si>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</si>
  <si>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</si>
  <si>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</si>
  <si>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</si>
  <si>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</si>
  <si>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</si>
  <si>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</si>
  <si>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</si>
  <si>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</si>
  <si>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</si>
  <si>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</si>
  <si>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</si>
  <si>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</si>
  <si>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</si>
  <si>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</si>
  <si>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</si>
  <si>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</si>
  <si>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</si>
  <si>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</si>
  <si>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</si>
  <si>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</si>
  <si>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</si>
  <si>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</si>
  <si>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</si>
  <si>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</si>
  <si>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</si>
  <si>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</si>
  <si>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</si>
  <si>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</si>
  <si>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</si>
  <si>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</si>
  <si>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</si>
  <si>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</si>
  <si>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</si>
  <si>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</si>
  <si>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</si>
  <si>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</si>
  <si>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</si>
  <si>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</si>
  <si>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</si>
  <si>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</si>
  <si>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</si>
  <si>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</si>
  <si>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</si>
  <si>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</si>
  <si>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</si>
  <si>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</si>
  <si>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</si>
  <si>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</si>
  <si>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</si>
  <si>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</si>
  <si>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</si>
  <si>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</si>
  <si>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</si>
  <si>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</si>
  <si>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</si>
  <si>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</si>
  <si>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</si>
  <si>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</si>
  <si>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</si>
  <si>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</si>
  <si>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</si>
  <si>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</si>
  <si>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</si>
  <si>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</si>
  <si>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</si>
  <si>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</si>
  <si>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</si>
  <si>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</si>
  <si>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</si>
  <si>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</si>
  <si>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</si>
  <si>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</si>
  <si>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</si>
  <si>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</si>
  <si>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</si>
  <si>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</si>
  <si>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</si>
  <si>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</si>
  <si>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</si>
  <si>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</si>
  <si>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</si>
  <si>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</si>
  <si>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</si>
  <si>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</si>
  <si>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</si>
  <si>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</si>
  <si>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</si>
  <si>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</si>
  <si>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</si>
  <si>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</si>
  <si>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</si>
  <si>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</si>
  <si>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</si>
  <si>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</si>
  <si>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</si>
  <si>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</si>
  <si>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</si>
  <si>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</si>
  <si>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</si>
  <si>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</si>
  <si>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</si>
  <si>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</si>
  <si>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</si>
  <si>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</si>
  <si>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</si>
  <si>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</si>
  <si>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</si>
  <si>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</si>
  <si>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</si>
  <si>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</si>
  <si>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</si>
  <si>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</si>
  <si>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</si>
  <si>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</si>
  <si>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</si>
  <si>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</si>
  <si>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</si>
  <si>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</si>
  <si>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</si>
  <si>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</si>
  <si>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</si>
  <si>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</si>
  <si>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</si>
  <si>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</si>
  <si>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</si>
  <si>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</si>
  <si>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</si>
  <si>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</si>
  <si>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</si>
  <si>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</si>
  <si>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</si>
  <si>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</si>
  <si>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</si>
  <si>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</si>
  <si>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</si>
  <si>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</si>
  <si>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</si>
  <si>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</si>
  <si>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</si>
  <si>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</si>
  <si>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</si>
  <si>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</si>
  <si>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</si>
  <si>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</si>
  <si>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</si>
  <si>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</si>
  <si>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</si>
  <si>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</si>
  <si>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</si>
  <si>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</si>
  <si>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</si>
  <si>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</si>
  <si>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</si>
  <si>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</si>
  <si>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</si>
  <si>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</si>
  <si>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</si>
  <si>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</si>
  <si>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</si>
  <si>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</si>
  <si>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</si>
  <si>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</si>
  <si>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</si>
  <si>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</si>
  <si>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</si>
  <si>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</si>
  <si>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</si>
  <si>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</si>
  <si>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</si>
  <si>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</si>
  <si>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</si>
  <si>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</si>
  <si>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</si>
  <si>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</si>
  <si>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</si>
  <si>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</si>
  <si>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</si>
  <si>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</si>
  <si>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</si>
  <si>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</si>
  <si>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</si>
  <si>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</si>
  <si>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</si>
  <si>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</si>
  <si>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</si>
  <si>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</si>
  <si>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</si>
  <si>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</si>
  <si>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</si>
  <si>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</si>
  <si>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</si>
  <si>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</si>
  <si>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</si>
  <si>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</si>
  <si>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</si>
  <si>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</si>
  <si>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</si>
  <si>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</si>
  <si>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</si>
  <si>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</si>
  <si>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</si>
  <si>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</si>
  <si>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</si>
  <si>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</si>
  <si>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</si>
  <si>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</si>
  <si>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</si>
  <si>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</si>
  <si>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</si>
  <si>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</si>
  <si>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</si>
  <si>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</si>
  <si>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</si>
  <si>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</si>
  <si>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</si>
  <si>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</si>
  <si>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</si>
  <si>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</si>
  <si>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</si>
  <si>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</si>
  <si>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</si>
  <si>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</si>
  <si>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</si>
  <si>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</si>
  <si>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</si>
  <si>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</si>
  <si>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</si>
  <si>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</si>
  <si>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</si>
  <si>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</si>
  <si>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</si>
  <si>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</si>
  <si>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</si>
  <si>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</si>
  <si>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</si>
  <si>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</si>
  <si>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</si>
  <si>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</si>
  <si>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</si>
  <si>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</si>
  <si>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</si>
  <si>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</si>
  <si>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</si>
  <si>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</si>
  <si>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</si>
  <si>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</si>
  <si>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</si>
  <si>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</si>
  <si>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</si>
  <si>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</si>
  <si>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</si>
  <si>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</si>
  <si>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</si>
  <si>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</si>
  <si>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</si>
  <si>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</si>
  <si>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</si>
  <si>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</si>
  <si>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</si>
  <si>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</si>
  <si>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</si>
  <si>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</si>
  <si>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</si>
  <si>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</si>
  <si>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</si>
  <si>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</si>
  <si>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</si>
  <si>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</si>
  <si>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</si>
  <si>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</si>
  <si>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</si>
  <si>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</si>
  <si>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</si>
  <si>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</si>
  <si>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</si>
  <si>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</si>
  <si>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</si>
  <si>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</si>
  <si>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</si>
  <si>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</si>
  <si>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</si>
  <si>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</si>
  <si>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</si>
  <si>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</si>
  <si>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</si>
  <si>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</si>
  <si>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</si>
  <si>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</si>
  <si>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</si>
  <si>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</si>
  <si>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</si>
  <si>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</si>
  <si>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</si>
  <si>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</si>
  <si>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</si>
  <si>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</si>
  <si>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</si>
  <si>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</si>
  <si>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</si>
  <si>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</si>
  <si>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</si>
  <si>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</si>
  <si>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</si>
  <si>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</si>
  <si>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</si>
  <si>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</si>
  <si>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</si>
  <si>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</si>
  <si>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</si>
  <si>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</si>
  <si>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</si>
  <si>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</si>
  <si>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</si>
  <si>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</si>
  <si>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</si>
  <si>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</si>
  <si>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</si>
  <si>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</si>
  <si>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</si>
  <si>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</si>
  <si>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</si>
  <si>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</si>
  <si>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</si>
  <si>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</si>
  <si>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</si>
  <si>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</si>
  <si>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</si>
  <si>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</si>
  <si>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</si>
  <si>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</si>
  <si>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</si>
  <si>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</si>
  <si>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</si>
  <si>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</si>
  <si>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</si>
  <si>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</si>
  <si>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</si>
  <si>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</si>
  <si>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</si>
  <si>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</si>
  <si>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</si>
  <si>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</si>
  <si>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</si>
  <si>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</si>
  <si>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</si>
  <si>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</si>
  <si>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</si>
  <si>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</si>
  <si>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</si>
  <si>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</si>
  <si>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</si>
  <si>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</si>
  <si>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</si>
  <si>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</si>
  <si>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</si>
  <si>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</si>
  <si>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</si>
  <si>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</si>
  <si>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</si>
  <si>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</si>
  <si>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</si>
  <si>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</si>
  <si>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</si>
  <si>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</si>
  <si>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</si>
  <si>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</si>
  <si>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</si>
  <si>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</si>
  <si>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</si>
  <si>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</si>
  <si>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</si>
  <si>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</si>
  <si>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</si>
  <si>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</si>
  <si>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</si>
  <si>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</si>
  <si>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</si>
  <si>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</si>
  <si>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</si>
  <si>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</si>
  <si>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</si>
  <si>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</si>
  <si>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</si>
  <si>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</si>
  <si>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</si>
  <si>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</si>
  <si>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</si>
  <si>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</si>
  <si>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</si>
  <si>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</si>
  <si>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</si>
  <si>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</si>
  <si>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</si>
  <si>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</si>
  <si>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</si>
  <si>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</si>
  <si>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</si>
  <si>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</si>
  <si>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</si>
  <si>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</si>
  <si>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</si>
  <si>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</si>
  <si>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</si>
  <si>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</si>
  <si>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</si>
  <si>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</si>
  <si>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</si>
  <si>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</si>
  <si>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</si>
  <si>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</si>
  <si>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</si>
  <si>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</si>
  <si>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</si>
  <si>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</si>
  <si>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</si>
  <si>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</si>
  <si>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</si>
  <si>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</si>
  <si>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</si>
  <si>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</si>
  <si>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</si>
  <si>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</si>
  <si>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</si>
  <si>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</si>
  <si>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</si>
  <si>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</si>
  <si>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</si>
  <si>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</si>
  <si>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</si>
  <si>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</si>
  <si>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</si>
  <si>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</si>
  <si>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</si>
  <si>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</si>
  <si>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</si>
  <si>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</si>
  <si>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</si>
  <si>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</si>
  <si>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</si>
  <si>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</si>
  <si>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</si>
  <si>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</si>
  <si>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</si>
  <si>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</si>
  <si>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</si>
  <si>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</si>
  <si>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</si>
  <si>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</si>
  <si>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</si>
  <si>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</si>
  <si>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</si>
  <si>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</si>
  <si>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</si>
  <si>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</si>
  <si>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</si>
  <si>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</si>
  <si>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</si>
  <si>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</si>
  <si>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</si>
  <si>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</si>
  <si>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</si>
  <si>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</si>
  <si>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</si>
  <si>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</si>
  <si>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</si>
  <si>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</si>
  <si>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</si>
  <si>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</si>
  <si>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</si>
  <si>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</si>
  <si>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</si>
  <si>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</si>
  <si>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</si>
  <si>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</si>
  <si>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</si>
  <si>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</si>
  <si>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</si>
  <si>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</si>
  <si>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</si>
  <si>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</si>
  <si>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</si>
  <si>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</si>
  <si>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</si>
  <si>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</si>
  <si>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</si>
  <si>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</si>
  <si>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</si>
  <si>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</si>
  <si>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</si>
  <si>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</si>
  <si>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</si>
  <si>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</si>
  <si>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</si>
  <si>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</si>
  <si>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</si>
  <si>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</si>
  <si>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</si>
  <si>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</si>
  <si>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</si>
  <si>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</si>
  <si>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</si>
  <si>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</si>
  <si>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</si>
  <si>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</si>
  <si>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</si>
  <si>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</si>
  <si>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</si>
  <si>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</si>
  <si>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</si>
  <si>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</si>
  <si>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</si>
  <si>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</si>
  <si>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</si>
  <si>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</si>
  <si>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</si>
  <si>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</si>
  <si>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</si>
  <si>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</si>
  <si>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</si>
  <si>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</si>
  <si>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</si>
  <si>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</si>
  <si>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</si>
  <si>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</si>
  <si>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</si>
  <si>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</si>
  <si>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</si>
  <si>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</si>
  <si>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</si>
  <si>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</si>
  <si>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</si>
  <si>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</si>
  <si>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</si>
  <si>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</si>
  <si>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</si>
  <si>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</si>
  <si>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</si>
  <si>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</si>
  <si>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</si>
  <si>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</si>
  <si>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</si>
  <si>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</si>
  <si>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</si>
  <si>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</si>
  <si>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</si>
  <si>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</si>
  <si>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</si>
  <si>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</si>
  <si>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</si>
  <si>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</si>
  <si>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</si>
  <si>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</si>
  <si>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</si>
  <si>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</si>
  <si>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</si>
  <si>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</si>
  <si>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</si>
  <si>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</si>
  <si>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</si>
  <si>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</si>
  <si>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</si>
  <si>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</si>
  <si>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</si>
  <si>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</si>
  <si>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</si>
  <si>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</si>
  <si>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</si>
  <si>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</si>
  <si>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</si>
  <si>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</si>
  <si>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</si>
  <si>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</si>
  <si>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</si>
  <si>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</si>
  <si>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</si>
  <si>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</si>
  <si>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</si>
  <si>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</si>
  <si>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</si>
  <si>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</si>
  <si>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</si>
  <si>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</si>
  <si>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</si>
  <si>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</si>
  <si>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</si>
  <si>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</si>
  <si>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</si>
  <si>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</si>
  <si>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</si>
  <si>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</si>
  <si>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</si>
  <si>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</si>
  <si>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</si>
  <si>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</si>
  <si>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</si>
  <si>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</si>
  <si>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</si>
  <si>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</si>
  <si>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</si>
  <si>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</si>
  <si>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</si>
  <si>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</si>
  <si>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</si>
  <si>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</si>
  <si>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</si>
  <si>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</si>
  <si>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</si>
  <si>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</si>
  <si>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</si>
  <si>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</si>
  <si>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</si>
  <si>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</si>
  <si>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</si>
  <si>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</si>
  <si>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</si>
  <si>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</si>
  <si>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</si>
  <si>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</si>
  <si>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</si>
  <si>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</si>
  <si>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</si>
  <si>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</si>
  <si>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</si>
  <si>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</si>
  <si>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</si>
  <si>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</si>
  <si>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</si>
  <si>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</si>
  <si>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</si>
  <si>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</si>
  <si>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</si>
  <si>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</si>
  <si>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</si>
  <si>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</si>
  <si>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</si>
  <si>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</si>
  <si>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</si>
  <si>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</si>
  <si>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</si>
  <si>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</si>
  <si>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</si>
  <si>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</si>
  <si>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</si>
  <si>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</si>
  <si>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</si>
  <si>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</si>
  <si>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</si>
  <si>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</si>
  <si>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</si>
  <si>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</si>
  <si>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</si>
  <si>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</si>
  <si>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</si>
  <si>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</si>
  <si>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</si>
  <si>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</si>
  <si>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</si>
  <si>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</si>
  <si>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</si>
  <si>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</si>
  <si>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</si>
  <si>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</si>
  <si>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</si>
  <si>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</si>
  <si>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</si>
  <si>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</si>
  <si>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</si>
  <si>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</si>
  <si>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</si>
  <si>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</si>
  <si>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</si>
  <si>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</si>
  <si>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</si>
  <si>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</si>
  <si>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</si>
  <si>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</si>
  <si>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</si>
  <si>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</si>
  <si>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</si>
  <si>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</si>
  <si>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</si>
  <si>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</si>
  <si>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</si>
  <si>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</si>
  <si>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</si>
  <si>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</si>
  <si>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</si>
  <si>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</si>
  <si>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</si>
  <si>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</si>
  <si>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</si>
  <si>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</si>
  <si>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</si>
  <si>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</si>
  <si>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</si>
  <si>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</si>
  <si>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</si>
  <si>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</si>
  <si>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</si>
  <si>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</si>
  <si>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</si>
  <si>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</si>
  <si>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</si>
  <si>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</si>
  <si>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</si>
  <si>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</si>
  <si>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</si>
  <si>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</si>
  <si>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</si>
  <si>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</si>
  <si>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</si>
  <si>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</si>
  <si>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</si>
  <si>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</si>
  <si>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</si>
  <si>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</si>
  <si>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</si>
  <si>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</si>
  <si>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</si>
  <si>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</si>
  <si>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</si>
  <si>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</si>
  <si>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</si>
  <si>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</si>
  <si>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</si>
  <si>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</si>
  <si>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</si>
  <si>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</si>
  <si>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</si>
  <si>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</si>
  <si>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</si>
  <si>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</si>
  <si>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</si>
  <si>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</si>
  <si>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</si>
  <si>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</si>
  <si>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</si>
  <si>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</si>
  <si>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</si>
  <si>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</si>
  <si>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</si>
  <si>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</si>
  <si>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</si>
  <si>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</si>
  <si>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</si>
  <si>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</si>
  <si>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</si>
  <si>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</si>
  <si>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</si>
  <si>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</si>
  <si>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</si>
  <si>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</si>
  <si>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</si>
  <si>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</si>
  <si>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</si>
  <si>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</si>
  <si>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</si>
  <si>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</si>
  <si>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</si>
  <si>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</si>
  <si>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</si>
  <si>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</si>
  <si>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</si>
  <si>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</si>
  <si>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</si>
  <si>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</si>
  <si>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</si>
  <si>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</si>
  <si>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</si>
  <si>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</si>
  <si>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</si>
  <si>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</si>
  <si>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</si>
  <si>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</si>
  <si>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</si>
  <si>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</si>
  <si>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</si>
  <si>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</si>
  <si>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</si>
  <si>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</si>
  <si>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</si>
  <si>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</si>
  <si>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</si>
  <si>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</si>
  <si>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</si>
  <si>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</si>
  <si>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</si>
  <si>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</si>
  <si>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</si>
  <si>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</si>
  <si>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</si>
  <si>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</si>
  <si>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</si>
  <si>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</si>
  <si>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</si>
  <si>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</si>
  <si>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</si>
  <si>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</si>
  <si>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</si>
  <si>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</si>
  <si>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</si>
  <si>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</si>
  <si>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</si>
  <si>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</si>
  <si>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</si>
  <si>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</si>
  <si>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</si>
  <si>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</si>
  <si>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</si>
  <si>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</si>
  <si>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</si>
  <si>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</si>
  <si>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</si>
  <si>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</si>
  <si>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</si>
  <si>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</si>
  <si>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</si>
  <si>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</si>
  <si>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</si>
  <si>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</si>
  <si>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</si>
  <si>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</si>
  <si>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</si>
  <si>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</si>
  <si>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</si>
  <si>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</si>
  <si>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</si>
  <si>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</si>
  <si>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</si>
  <si>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</si>
  <si>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</si>
  <si>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</si>
  <si>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</si>
  <si>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</si>
  <si>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</si>
  <si>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</si>
  <si>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</si>
  <si>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</si>
  <si>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</si>
  <si>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</si>
  <si>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</si>
  <si>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</si>
  <si>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</si>
  <si>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</si>
  <si>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</si>
  <si>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</si>
  <si>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</si>
  <si>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</si>
  <si>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</si>
  <si>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</si>
  <si>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</si>
  <si>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</si>
  <si>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</si>
  <si>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</si>
  <si>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</si>
  <si>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</si>
  <si>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</si>
  <si>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</si>
  <si>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</si>
  <si>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</si>
  <si>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</si>
  <si>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</si>
  <si>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</si>
  <si>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</si>
  <si>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</si>
  <si>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</si>
  <si>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</si>
  <si>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</si>
  <si>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</si>
  <si>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</si>
  <si>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</si>
  <si>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</si>
  <si>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</si>
  <si>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</si>
  <si>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</si>
  <si>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</si>
  <si>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</si>
  <si>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</si>
  <si>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</si>
  <si>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</si>
  <si>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</si>
  <si>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</si>
  <si>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</si>
  <si>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</si>
  <si>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</si>
  <si>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</si>
  <si>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</si>
  <si>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</si>
  <si>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</si>
  <si>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</si>
  <si>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</si>
  <si>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</si>
  <si>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</si>
  <si>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</si>
  <si>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</si>
  <si>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</si>
  <si>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</si>
  <si>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</si>
  <si>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</si>
  <si>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</si>
  <si>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</si>
  <si>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</si>
  <si>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</si>
  <si>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</si>
  <si>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</si>
  <si>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</si>
  <si>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</si>
  <si>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</si>
  <si>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</si>
  <si>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</si>
  <si>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</si>
  <si>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</si>
  <si>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</si>
  <si>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</si>
  <si>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</si>
  <si>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</si>
  <si>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</si>
  <si>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</si>
  <si>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</si>
  <si>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</si>
  <si>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</si>
  <si>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</si>
  <si>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</si>
  <si>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</si>
  <si>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</si>
  <si>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</si>
  <si>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</si>
  <si>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</si>
  <si>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</si>
  <si>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</si>
  <si>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</si>
  <si>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</si>
  <si>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</si>
  <si>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</si>
  <si>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</si>
  <si>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</si>
  <si>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</si>
  <si>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</si>
  <si>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</si>
  <si>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</si>
  <si>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</si>
  <si>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</si>
  <si>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</si>
  <si>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</si>
  <si>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</si>
  <si>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</si>
  <si>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</si>
  <si>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</si>
  <si>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</si>
  <si>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</si>
  <si>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</si>
  <si>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</si>
  <si>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</si>
  <si>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</si>
  <si>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</si>
  <si>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</si>
  <si>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</si>
  <si>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</si>
  <si>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</si>
  <si>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</si>
  <si>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</si>
  <si>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</si>
  <si>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</si>
  <si>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</si>
  <si>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</si>
  <si>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</si>
  <si>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</si>
  <si>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</si>
  <si>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</si>
  <si>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</si>
  <si>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</si>
  <si>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</si>
  <si>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</si>
  <si>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</si>
  <si>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</si>
  <si>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</si>
  <si>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</si>
  <si>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</si>
  <si>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</si>
  <si>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</si>
  <si>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</si>
  <si>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</si>
  <si>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</si>
  <si>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</si>
  <si>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</si>
  <si>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</si>
  <si>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</si>
  <si>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</si>
  <si>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</si>
  <si>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</si>
  <si>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</si>
  <si>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</si>
  <si>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</si>
  <si>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</si>
  <si>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</si>
  <si>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</si>
  <si>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</si>
  <si>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</si>
  <si>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</si>
  <si>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</si>
  <si>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</si>
  <si>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</si>
  <si>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</si>
  <si>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</si>
  <si>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</si>
  <si>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</si>
  <si>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</si>
  <si>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</si>
  <si>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</si>
  <si>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</si>
  <si>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</si>
  <si>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</si>
  <si>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</si>
  <si>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</si>
  <si>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</si>
  <si>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</si>
  <si>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</si>
  <si>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</si>
  <si>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</si>
  <si>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</si>
  <si>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</si>
  <si>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</si>
  <si>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</si>
  <si>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</si>
  <si>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</si>
  <si>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</si>
  <si>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</si>
  <si>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</si>
  <si>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</si>
  <si>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</si>
  <si>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</si>
  <si>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</si>
  <si>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</si>
  <si>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</si>
  <si>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</si>
  <si>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</si>
  <si>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</si>
  <si>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</si>
  <si>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</si>
  <si>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</si>
  <si>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</si>
  <si>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</si>
  <si>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</si>
  <si>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</si>
  <si>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</si>
  <si>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</si>
  <si>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</si>
  <si>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</si>
  <si>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</si>
  <si>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</si>
  <si>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</si>
  <si>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</si>
  <si>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</si>
  <si>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</si>
  <si>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</si>
  <si>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</si>
  <si>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</si>
  <si>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</si>
  <si>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</si>
  <si>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</si>
  <si>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</si>
  <si>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</si>
  <si>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</si>
  <si>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</si>
  <si>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</si>
  <si>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</si>
  <si>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</si>
  <si>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</si>
  <si>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</si>
  <si>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</si>
  <si>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</si>
  <si>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</si>
  <si>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</si>
  <si>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</si>
  <si>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</si>
  <si>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</si>
  <si>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</si>
  <si>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</si>
  <si>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</si>
  <si>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</si>
  <si>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</si>
  <si>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</si>
  <si>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</si>
  <si>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</si>
  <si>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</si>
  <si>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</si>
  <si>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</si>
  <si>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</si>
  <si>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</si>
  <si>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</si>
  <si>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</si>
  <si>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</si>
  <si>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</si>
  <si>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</si>
  <si>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</si>
  <si>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</si>
  <si>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</si>
  <si>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</si>
  <si>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</si>
  <si>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</si>
  <si>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</si>
  <si>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</si>
  <si>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</si>
  <si>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</si>
  <si>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</si>
  <si>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</si>
  <si>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</si>
  <si>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</si>
  <si>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</si>
  <si>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</si>
  <si>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</si>
  <si>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</si>
  <si>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</si>
  <si>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</si>
  <si>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</si>
  <si>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</si>
  <si>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</si>
  <si>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</si>
  <si>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</si>
  <si>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</si>
  <si>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</si>
  <si>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</si>
  <si>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</si>
  <si>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</si>
  <si>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</si>
  <si>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</si>
  <si>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</si>
  <si>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</si>
  <si>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</si>
  <si>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</si>
  <si>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</si>
  <si>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</si>
  <si>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</si>
  <si>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</si>
  <si>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</si>
  <si>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</si>
  <si>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</si>
  <si>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</si>
  <si>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</si>
  <si>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</si>
  <si>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</si>
  <si>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</si>
  <si>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</si>
  <si>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</si>
  <si>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</si>
  <si>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</si>
  <si>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</si>
  <si>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</si>
  <si>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</si>
  <si>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</si>
  <si>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</si>
  <si>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</si>
  <si>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</si>
  <si>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</si>
  <si>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</si>
  <si>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</si>
  <si>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</si>
  <si>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</si>
  <si>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</si>
  <si>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</si>
  <si>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</si>
  <si>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</si>
  <si>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</si>
  <si>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</si>
  <si>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</si>
  <si>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</si>
  <si>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</si>
  <si>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</si>
  <si>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</si>
  <si>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</si>
  <si>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</si>
  <si>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</si>
  <si>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</si>
  <si>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</si>
  <si>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</si>
  <si>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</si>
  <si>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</si>
  <si>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</si>
  <si>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</si>
  <si>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</si>
  <si>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</si>
  <si>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</si>
  <si>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</si>
  <si>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</si>
  <si>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</si>
  <si>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</si>
  <si>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</si>
  <si>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</si>
  <si>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</si>
  <si>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</si>
  <si>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</si>
  <si>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</si>
  <si>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</si>
  <si>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</si>
  <si>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</si>
  <si>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</si>
  <si>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</si>
  <si>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</si>
  <si>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</si>
  <si>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</si>
  <si>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</si>
  <si>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</si>
  <si>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</si>
  <si>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</si>
  <si>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</si>
  <si>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</si>
  <si>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</si>
  <si>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</si>
  <si>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</si>
  <si>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</si>
  <si>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</si>
  <si>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</si>
  <si>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</si>
  <si>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</si>
  <si>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</si>
  <si>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</si>
  <si>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</si>
  <si>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</si>
  <si>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</si>
  <si>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</si>
  <si>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</si>
  <si>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</si>
  <si>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</si>
  <si>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</si>
  <si>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</si>
  <si>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</si>
  <si>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</si>
  <si>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</si>
  <si>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</si>
  <si>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</si>
  <si>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</si>
  <si>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</si>
  <si>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</si>
  <si>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</si>
  <si>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</si>
  <si>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</si>
  <si>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</si>
  <si>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</si>
  <si>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</si>
  <si>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</si>
  <si>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</si>
  <si>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</si>
  <si>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</si>
  <si>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</si>
  <si>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</si>
  <si>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</si>
  <si>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</si>
  <si>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</si>
  <si>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</si>
  <si>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</si>
  <si>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</si>
  <si>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</si>
  <si>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</si>
  <si>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</si>
  <si>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</si>
  <si>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</si>
  <si>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</si>
  <si>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</si>
  <si>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</si>
  <si>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</si>
  <si>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</si>
  <si>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</si>
  <si>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</si>
  <si>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</si>
  <si>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</si>
  <si>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</si>
  <si>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</si>
  <si>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</si>
  <si>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</si>
  <si>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</si>
  <si>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</si>
  <si>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</si>
  <si>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</si>
  <si>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</si>
  <si>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</si>
  <si>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</si>
  <si>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</si>
  <si>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</si>
  <si>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</si>
  <si>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</si>
  <si>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</si>
  <si>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</si>
  <si>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</si>
  <si>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</si>
  <si>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</si>
  <si>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</si>
  <si>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</si>
  <si>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</si>
  <si>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</si>
  <si>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</si>
  <si>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</si>
  <si>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</si>
  <si>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</si>
  <si>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</si>
  <si>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</si>
  <si>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</si>
  <si>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</si>
  <si>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</si>
  <si>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</si>
  <si>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</si>
  <si>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</si>
  <si>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</si>
  <si>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</si>
  <si>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</si>
  <si>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</si>
  <si>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</si>
  <si>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</si>
  <si>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</si>
  <si>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</si>
  <si>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</si>
  <si>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</si>
  <si>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</si>
  <si>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</si>
  <si>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</si>
  <si>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</si>
  <si>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</si>
  <si>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</si>
  <si>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</si>
  <si>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</si>
  <si>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</si>
  <si>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</si>
  <si>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</si>
  <si>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</si>
  <si>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</si>
  <si>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</si>
  <si>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</si>
  <si>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</si>
  <si>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</si>
  <si>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</si>
  <si>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</si>
  <si>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</si>
  <si>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</si>
  <si>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</si>
  <si>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</si>
  <si>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</si>
  <si>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</si>
  <si>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</si>
  <si>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</si>
  <si>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</si>
  <si>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</si>
  <si>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</si>
  <si>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</si>
  <si>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</si>
  <si>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</si>
  <si>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</si>
  <si>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</si>
  <si>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</si>
  <si>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</si>
  <si>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</si>
  <si>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</si>
  <si>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</si>
  <si>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</si>
  <si>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</si>
  <si>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</si>
  <si>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</si>
  <si>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</si>
  <si>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</si>
  <si>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</si>
  <si>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</si>
  <si>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</si>
  <si>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</si>
  <si>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</si>
  <si>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</si>
  <si>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</si>
  <si>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</si>
  <si>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</si>
  <si>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</si>
  <si>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</si>
  <si>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</si>
  <si>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</si>
  <si>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</si>
  <si>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</si>
  <si>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</si>
  <si>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</si>
  <si>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</si>
  <si>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</si>
  <si>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</si>
  <si>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</si>
  <si>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</si>
  <si>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</si>
  <si>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</si>
  <si>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</si>
  <si>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</si>
  <si>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</si>
  <si>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</si>
  <si>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</si>
  <si>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</si>
  <si>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</si>
  <si>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</si>
  <si>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</si>
  <si>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</si>
  <si>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</si>
  <si>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</si>
  <si>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</si>
  <si>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</si>
  <si>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</si>
  <si>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</si>
  <si>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</si>
  <si>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</si>
  <si>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</si>
  <si>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</si>
  <si>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</si>
  <si>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</si>
  <si>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</si>
  <si>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</si>
  <si>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</si>
  <si>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</si>
  <si>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</si>
  <si>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</si>
  <si>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</si>
  <si>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</si>
  <si>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</si>
  <si>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</si>
  <si>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</si>
  <si>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</si>
  <si>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</si>
  <si>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</si>
  <si>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</si>
  <si>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</si>
  <si>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</si>
  <si>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</si>
  <si>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</si>
  <si>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</si>
  <si>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</si>
  <si>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</si>
  <si>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</si>
  <si>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</si>
  <si>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</si>
  <si>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</si>
  <si>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</si>
  <si>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</si>
  <si>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</si>
  <si>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</si>
  <si>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</si>
  <si>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</si>
  <si>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</si>
  <si>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</si>
  <si>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</si>
  <si>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</si>
  <si>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</si>
  <si>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</si>
  <si>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</si>
  <si>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</si>
  <si>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</si>
  <si>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</si>
  <si>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</si>
  <si>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</si>
  <si>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</si>
  <si>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</si>
  <si>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</si>
  <si>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</si>
  <si>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</si>
  <si>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</si>
  <si>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</si>
  <si>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</si>
  <si>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</si>
  <si>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</si>
  <si>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</si>
  <si>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</si>
  <si>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</si>
  <si>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</si>
  <si>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</si>
  <si>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</si>
  <si>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</si>
  <si>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</si>
  <si>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</si>
  <si>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</si>
  <si>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</si>
  <si>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</si>
  <si>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</si>
  <si>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</si>
  <si>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</si>
  <si>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</si>
  <si>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</si>
  <si>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</si>
  <si>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</si>
  <si>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</si>
  <si>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</si>
  <si>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</si>
  <si>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</si>
  <si>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</si>
  <si>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</si>
  <si>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</si>
  <si>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</si>
  <si>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</si>
  <si>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</si>
  <si>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</si>
  <si>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</si>
  <si>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</si>
  <si>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</si>
  <si>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</si>
  <si>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</si>
  <si>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</si>
  <si>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</si>
  <si>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</si>
  <si>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</si>
  <si>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</si>
  <si>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</si>
  <si>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</si>
  <si>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</si>
  <si>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</si>
  <si>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</si>
  <si>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</si>
  <si>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</si>
  <si>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</si>
  <si>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</si>
  <si>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</si>
  <si>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</si>
  <si>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</si>
  <si>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</si>
  <si>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</si>
  <si>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</si>
  <si>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</si>
  <si>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</si>
  <si>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</si>
  <si>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</si>
  <si>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</si>
  <si>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</si>
  <si>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</si>
  <si>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</si>
  <si>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</si>
  <si>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</si>
  <si>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</si>
  <si>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</si>
  <si>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</si>
  <si>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</si>
  <si>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</si>
  <si>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</si>
  <si>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</si>
  <si>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</si>
  <si>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</si>
  <si>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</si>
  <si>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</si>
  <si>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</si>
  <si>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</si>
  <si>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</si>
  <si>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</si>
  <si>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</si>
  <si>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</si>
  <si>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</si>
  <si>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</si>
  <si>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</si>
  <si>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</si>
  <si>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</si>
  <si>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</si>
  <si>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</si>
  <si>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</si>
  <si>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</si>
  <si>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</si>
  <si>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</si>
  <si>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</si>
  <si>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</si>
  <si>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</si>
  <si>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</si>
  <si>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</si>
  <si>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</si>
  <si>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</si>
  <si>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</si>
  <si>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</si>
  <si>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</si>
  <si>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</si>
  <si>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</si>
  <si>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</si>
  <si>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</si>
  <si>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</si>
  <si>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</si>
  <si>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</si>
  <si>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</si>
  <si>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</si>
  <si>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</si>
  <si>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</si>
  <si>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</si>
  <si>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</si>
  <si>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</si>
  <si>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</si>
  <si>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</si>
  <si>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</si>
  <si>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</si>
  <si>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</si>
  <si>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</si>
  <si>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</si>
  <si>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</si>
  <si>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</si>
  <si>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</si>
  <si>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</si>
  <si>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</si>
  <si>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</si>
  <si>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</si>
  <si>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</si>
  <si>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</si>
  <si>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</si>
  <si>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</si>
  <si>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</si>
  <si>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</si>
  <si>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</si>
  <si>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</si>
  <si>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</si>
  <si>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</si>
  <si>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</si>
  <si>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</si>
  <si>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</si>
  <si>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</si>
  <si>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</si>
  <si>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</si>
  <si>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</si>
  <si>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</si>
  <si>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</si>
  <si>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</si>
  <si>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</si>
  <si>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</si>
  <si>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</si>
  <si>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</si>
  <si>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</si>
  <si>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</si>
  <si>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</si>
  <si>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</si>
  <si>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</si>
  <si>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</si>
  <si>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</si>
  <si>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</si>
  <si>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</si>
  <si>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</si>
  <si>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</si>
  <si>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</si>
  <si>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</si>
  <si>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</si>
  <si>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</si>
  <si>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</si>
  <si>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</si>
  <si>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</si>
  <si>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</si>
  <si>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</si>
  <si>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</si>
  <si>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</si>
  <si>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</si>
  <si>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</si>
  <si>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</si>
  <si>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</si>
  <si>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</si>
  <si>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</si>
  <si>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</si>
  <si>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</si>
  <si>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</si>
  <si>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</si>
  <si>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</si>
  <si>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</si>
  <si>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</si>
  <si>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</si>
  <si>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</si>
  <si>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</si>
  <si>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</si>
  <si>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</si>
  <si>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</si>
  <si>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</si>
  <si>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</si>
  <si>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</si>
  <si>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</si>
  <si>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</si>
  <si>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</si>
  <si>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</si>
  <si>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</si>
  <si>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</si>
  <si>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</si>
  <si>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</si>
  <si>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</si>
  <si>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</si>
  <si>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</si>
  <si>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</si>
  <si>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</si>
  <si>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</si>
  <si>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</si>
  <si>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</si>
  <si>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</si>
  <si>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</si>
  <si>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</si>
  <si>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</si>
  <si>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</si>
  <si>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</si>
  <si>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</si>
  <si>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</si>
  <si>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</si>
  <si>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</si>
  <si>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</si>
  <si>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</si>
  <si>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</si>
  <si>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</si>
  <si>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</si>
  <si>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</si>
  <si>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</si>
  <si>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</si>
  <si>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</si>
  <si>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</si>
  <si>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</si>
  <si>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</si>
  <si>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</si>
  <si>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</si>
  <si>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</si>
  <si>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</si>
  <si>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</si>
  <si>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</si>
  <si>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</si>
  <si>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</si>
  <si>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</si>
  <si>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</si>
  <si>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</si>
  <si>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</si>
  <si>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</si>
  <si>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</si>
  <si>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</si>
  <si>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</si>
  <si>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</si>
  <si>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</si>
  <si>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</si>
  <si>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</si>
  <si>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</si>
  <si>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</si>
  <si>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</si>
  <si>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</si>
  <si>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</si>
  <si>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</si>
  <si>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</si>
  <si>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</si>
  <si>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</si>
  <si>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</si>
  <si>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</si>
  <si>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</si>
  <si>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</si>
  <si>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</si>
  <si>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</si>
  <si>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</si>
  <si>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</si>
  <si>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</si>
  <si>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</si>
  <si>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</si>
  <si>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</si>
  <si>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</si>
  <si>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</si>
  <si>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</si>
  <si>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</si>
  <si>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</si>
  <si>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</si>
  <si>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</si>
  <si>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</si>
  <si>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</si>
  <si>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</si>
  <si>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</si>
  <si>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</si>
  <si>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</si>
  <si>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</si>
  <si>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</si>
  <si>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</si>
  <si>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</si>
  <si>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</si>
  <si>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</si>
  <si>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</si>
  <si>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</si>
  <si>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</si>
  <si>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</si>
  <si>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</si>
  <si>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</si>
  <si>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</si>
  <si>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</si>
  <si>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</si>
  <si>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</si>
  <si>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</si>
  <si>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</si>
  <si>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</si>
  <si>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</si>
  <si>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</si>
  <si>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</si>
  <si>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</si>
  <si>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</si>
  <si>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</si>
  <si>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</si>
  <si>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</si>
  <si>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</si>
  <si>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</si>
  <si>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</si>
  <si>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</si>
  <si>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</si>
  <si>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</si>
  <si>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</si>
  <si>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</si>
  <si>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</si>
  <si>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</si>
  <si>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</si>
  <si>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</si>
  <si>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</si>
  <si>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</si>
  <si>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</si>
  <si>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</si>
  <si>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</si>
  <si>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</si>
  <si>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</si>
  <si>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</si>
  <si>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</si>
  <si>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</si>
  <si>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</si>
  <si>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</si>
  <si>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</si>
  <si>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</si>
  <si>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</si>
  <si>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</si>
  <si>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</si>
  <si>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</si>
  <si>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</si>
  <si>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</si>
  <si>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</si>
  <si>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</si>
  <si>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</si>
  <si>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</si>
  <si>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</si>
  <si>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</si>
  <si>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</si>
  <si>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</si>
  <si>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</si>
  <si>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</si>
  <si>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</si>
  <si>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</si>
  <si>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</si>
  <si>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</si>
  <si>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</si>
  <si>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</si>
  <si>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</si>
  <si>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</si>
  <si>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</si>
  <si>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</si>
  <si>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</si>
  <si>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</si>
  <si>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</si>
  <si>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</si>
  <si>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</si>
  <si>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</si>
  <si>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</si>
  <si>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</si>
  <si>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</si>
  <si>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</si>
  <si>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</si>
  <si>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</si>
  <si>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</si>
  <si>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</si>
  <si>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</si>
  <si>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</si>
  <si>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</si>
  <si>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</si>
  <si>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</si>
  <si>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</si>
  <si>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</si>
  <si>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</si>
  <si>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</si>
  <si>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</si>
  <si>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</si>
  <si>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</si>
  <si>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</si>
  <si>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</si>
  <si>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</si>
  <si>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</si>
  <si>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</si>
  <si>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</si>
  <si>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</si>
  <si>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</si>
  <si>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</si>
  <si>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</si>
  <si>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</si>
  <si>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</si>
  <si>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</si>
  <si>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</si>
  <si>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</si>
  <si>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</si>
  <si>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</si>
  <si>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</si>
  <si>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</si>
  <si>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</si>
  <si>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</si>
  <si>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</si>
  <si>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</si>
  <si>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</si>
  <si>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</si>
  <si>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</si>
  <si>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</si>
  <si>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</si>
  <si>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</si>
  <si>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</si>
  <si>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</si>
  <si>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</si>
  <si>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</si>
  <si>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</si>
  <si>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</si>
  <si>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</si>
  <si>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</si>
  <si>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</si>
  <si>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</si>
  <si>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</si>
  <si>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</si>
  <si>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</si>
  <si>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</si>
  <si>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</si>
  <si>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</si>
  <si>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</si>
  <si>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</si>
  <si>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</si>
  <si>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</si>
  <si>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</si>
  <si>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</si>
  <si>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</si>
  <si>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</si>
  <si>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</si>
  <si>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</si>
  <si>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</si>
  <si>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</si>
  <si>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</si>
  <si>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</si>
  <si>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</si>
  <si>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</si>
  <si>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</si>
  <si>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</si>
  <si>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</si>
  <si>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</si>
  <si>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</si>
  <si>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</si>
  <si>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</si>
  <si>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</si>
  <si>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</si>
  <si>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</si>
  <si>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</si>
  <si>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</si>
  <si>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</si>
  <si>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</si>
  <si>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</si>
  <si>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</si>
  <si>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</si>
  <si>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</si>
  <si>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</si>
  <si>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</si>
  <si>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</si>
  <si>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</si>
  <si>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</si>
  <si>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</si>
  <si>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</si>
  <si>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</si>
  <si>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</si>
  <si>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</si>
  <si>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</si>
  <si>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</si>
  <si>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</si>
  <si>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</si>
  <si>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</si>
  <si>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</si>
  <si>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</si>
  <si>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</si>
  <si>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</si>
  <si>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</si>
  <si>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</si>
  <si>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</si>
  <si>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</si>
  <si>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</si>
  <si>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</si>
  <si>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</si>
  <si>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</si>
  <si>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</si>
  <si>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</si>
  <si>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</si>
  <si>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</si>
  <si>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</si>
  <si>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</si>
  <si>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</si>
  <si>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</si>
  <si>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</si>
  <si>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</si>
  <si>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</si>
  <si>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</si>
  <si>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</si>
  <si>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</si>
  <si>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</si>
  <si>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</si>
  <si>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</si>
  <si>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</si>
  <si>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</si>
  <si>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</si>
  <si>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</si>
  <si>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</si>
  <si>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</si>
  <si>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</si>
  <si>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</si>
  <si>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</si>
  <si>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</si>
  <si>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</si>
  <si>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</si>
  <si>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</si>
  <si>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</si>
  <si>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</si>
  <si>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</si>
  <si>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</si>
  <si>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</si>
  <si>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</si>
  <si>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</si>
  <si>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</si>
  <si>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</si>
  <si>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</si>
  <si>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</si>
  <si>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</si>
  <si>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</si>
  <si>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</si>
  <si>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</si>
  <si>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</si>
  <si>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</si>
  <si>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</si>
  <si>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</si>
  <si>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</si>
  <si>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</si>
  <si>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</si>
  <si>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</si>
  <si>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</si>
  <si>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</si>
  <si>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</si>
  <si>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</si>
  <si>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</si>
  <si>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</si>
  <si>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</si>
  <si>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</si>
  <si>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</si>
  <si>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</si>
  <si>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</si>
  <si>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</si>
  <si>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</si>
  <si>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</si>
  <si>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</si>
  <si>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</si>
  <si>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</si>
  <si>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</si>
  <si>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</si>
  <si>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</si>
  <si>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</si>
  <si>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</si>
  <si>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</si>
  <si>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</si>
  <si>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</si>
  <si>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</si>
  <si>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</si>
  <si>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</si>
  <si>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</si>
  <si>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</si>
  <si>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</si>
  <si>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</si>
  <si>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</si>
  <si>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</si>
  <si>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</si>
  <si>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</si>
  <si>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</si>
  <si>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</si>
  <si>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</si>
  <si>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</si>
  <si>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</si>
  <si>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</si>
  <si>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</si>
  <si>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</si>
  <si>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</si>
  <si>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</si>
  <si>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</si>
  <si>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</si>
  <si>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</si>
  <si>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</si>
  <si>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</si>
  <si>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</si>
  <si>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</si>
  <si>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</si>
  <si>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</si>
  <si>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</si>
  <si>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</si>
  <si>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</si>
  <si>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</si>
  <si>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</si>
  <si>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</si>
  <si>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</si>
  <si>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</si>
  <si>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</si>
  <si>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</si>
  <si>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</si>
  <si>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</si>
  <si>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</si>
  <si>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</si>
  <si>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</si>
  <si>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</si>
  <si>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</si>
  <si>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</si>
  <si>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</si>
  <si>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</si>
  <si>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</si>
  <si>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</si>
  <si>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</si>
  <si>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</si>
  <si>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</si>
  <si>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</si>
  <si>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</si>
  <si>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</si>
  <si>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</si>
  <si>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</si>
  <si>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</si>
  <si>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</si>
  <si>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</si>
  <si>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</si>
  <si>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</si>
  <si>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</si>
  <si>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</si>
  <si>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</si>
  <si>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</si>
  <si>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</si>
  <si>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</si>
  <si>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</si>
  <si>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</si>
  <si>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</si>
  <si>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</si>
  <si>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</si>
  <si>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</si>
  <si>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</si>
  <si>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</si>
  <si>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</si>
  <si>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</si>
  <si>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</si>
  <si>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</si>
  <si>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</si>
  <si>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</si>
  <si>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</si>
  <si>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</si>
  <si>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</si>
  <si>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</si>
  <si>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</si>
  <si>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</si>
  <si>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</si>
  <si>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</si>
  <si>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</si>
  <si>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</si>
  <si>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</si>
  <si>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</si>
  <si>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</si>
  <si>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</si>
  <si>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</si>
  <si>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</si>
  <si>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</si>
  <si>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</si>
  <si>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</si>
  <si>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</si>
  <si>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</si>
  <si>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</si>
  <si>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</si>
  <si>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</si>
  <si>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</si>
  <si>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</si>
  <si>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</si>
  <si>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</si>
  <si>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</si>
  <si>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</si>
  <si>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</si>
  <si>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</si>
  <si>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</si>
  <si>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</si>
  <si>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</si>
  <si>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</si>
  <si>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</si>
  <si>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</si>
  <si>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</si>
  <si>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</si>
  <si>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</si>
  <si>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</si>
  <si>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</si>
  <si>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</si>
  <si>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</si>
  <si>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</si>
  <si>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</si>
  <si>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</si>
  <si>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</si>
  <si>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</si>
  <si>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</si>
  <si>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</si>
  <si>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</si>
  <si>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</si>
  <si>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</si>
  <si>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</si>
  <si>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</si>
  <si>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</si>
  <si>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</si>
  <si>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</si>
  <si>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</si>
  <si>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</si>
  <si>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</si>
  <si>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</si>
  <si>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</si>
  <si>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</si>
  <si>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</si>
  <si>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</si>
  <si>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</si>
  <si>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</si>
  <si>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</si>
  <si>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</si>
  <si>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</si>
  <si>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</si>
  <si>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</si>
  <si>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</si>
  <si>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</si>
  <si>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</si>
  <si>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</si>
  <si>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</si>
  <si>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</si>
  <si>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</si>
  <si>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</si>
  <si>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</si>
  <si>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</si>
  <si>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</si>
  <si>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</si>
  <si>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</si>
  <si>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</si>
  <si>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</si>
  <si>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</si>
  <si>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</si>
  <si>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</si>
  <si>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</si>
  <si>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</si>
  <si>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</si>
  <si>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</si>
  <si>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</si>
  <si>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</si>
  <si>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</si>
  <si>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</si>
  <si>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</si>
  <si>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</si>
  <si>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</si>
  <si>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</si>
  <si>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</si>
  <si>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</si>
  <si>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</si>
  <si>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</si>
  <si>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</si>
  <si>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</si>
  <si>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</si>
  <si>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</si>
  <si>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</si>
  <si>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</si>
  <si>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</si>
  <si>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</si>
  <si>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</si>
  <si>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</si>
  <si>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</si>
  <si>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</si>
  <si>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</si>
  <si>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</si>
  <si>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</si>
  <si>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</si>
  <si>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</si>
  <si>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</si>
  <si>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</si>
  <si>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</si>
  <si>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</si>
  <si>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</si>
  <si>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</si>
  <si>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</si>
  <si>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</si>
  <si>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</si>
  <si>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</si>
  <si>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</si>
  <si>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</si>
  <si>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</si>
  <si>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</si>
  <si>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</si>
  <si>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</si>
  <si>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</si>
  <si>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</si>
  <si>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</si>
  <si>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</si>
  <si>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</si>
  <si>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</si>
  <si>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</si>
  <si>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</si>
  <si>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</si>
  <si>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</si>
  <si>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</si>
  <si>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</si>
  <si>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</si>
  <si>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</si>
  <si>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</si>
  <si>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</si>
  <si>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</si>
  <si>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</si>
  <si>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</si>
  <si>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</si>
  <si>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</si>
  <si>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</si>
  <si>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</si>
  <si>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</si>
  <si>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</si>
  <si>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</si>
  <si>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05099120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</si>
  <si>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</si>
  <si>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</si>
  <si>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</si>
  <si>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COUSSANE</t>
  </si>
  <si>
    <t xml:space="preserve">NOM_PRELEV_DETERM</t>
  </si>
  <si>
    <t xml:space="preserve">AQUASCOP BIOLOGIE site de Monptellier</t>
  </si>
  <si>
    <t xml:space="preserve">LB_STATION</t>
  </si>
  <si>
    <t xml:space="preserve">LA COUSSANE EN AMONT DE COUBISOU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</si>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</sst>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E21" activeCellId="0" sqref="E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677876</v>
      </c>
      <c r="G10" s="25"/>
      <c r="H10" s="25"/>
    </row>
    <row r="11" customFormat="false" ht="15" hidden="false" customHeight="false" outlineLevel="0" collapsed="false">
      <c r="A11" s="26" t="s">
        <v>5183</v>
      </c>
      <c r="B11" s="30" t="n">
        <v>43712</v>
      </c>
      <c r="D11" s="26" t="s">
        <v>5184</v>
      </c>
      <c r="E11" s="29" t="n">
        <v>6387693</v>
      </c>
      <c r="G11" s="25"/>
      <c r="H11" s="25"/>
    </row>
    <row r="12" customFormat="false" ht="15" hidden="false" customHeight="false" outlineLevel="0" collapsed="false">
      <c r="A12" s="26" t="s">
        <v>5185</v>
      </c>
      <c r="B12" s="29" t="s">
        <v>5186</v>
      </c>
      <c r="D12" s="26" t="s">
        <v>5187</v>
      </c>
      <c r="E12" s="29" t="n">
        <v>677858</v>
      </c>
      <c r="G12" s="25"/>
      <c r="H12" s="25"/>
    </row>
    <row r="13" customFormat="false" ht="17.25" hidden="false" customHeight="true" outlineLevel="0" collapsed="false">
      <c r="A13" s="12"/>
      <c r="B13" s="31"/>
      <c r="D13" s="26" t="s">
        <v>5188</v>
      </c>
      <c r="E13" s="29" t="n">
        <v>6387614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677876</v>
      </c>
    </row>
    <row r="18" customFormat="false" ht="15" hidden="false" customHeight="false" outlineLevel="0" collapsed="false">
      <c r="A18" s="36"/>
      <c r="B18" s="37" t="s">
        <v>5196</v>
      </c>
      <c r="C18" s="38" t="n">
        <f aca="false">E11</f>
        <v>6387693</v>
      </c>
    </row>
    <row r="19" customFormat="false" ht="15" hidden="false" customHeight="false" outlineLevel="0" collapsed="false">
      <c r="A19" s="33" t="s">
        <v>5197</v>
      </c>
      <c r="B19" s="39" t="n">
        <v>409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87</v>
      </c>
      <c r="C36" s="50"/>
      <c r="D36" s="55" t="s">
        <v>5217</v>
      </c>
      <c r="E36" s="34" t="n">
        <v>13</v>
      </c>
    </row>
    <row r="37" s="56" customFormat="true" ht="15" hidden="false" customHeight="true" outlineLevel="0" collapsed="false">
      <c r="A37" s="54" t="s">
        <v>5218</v>
      </c>
      <c r="B37" s="34" t="n">
        <v>4.4</v>
      </c>
      <c r="C37" s="50"/>
      <c r="D37" s="55" t="s">
        <v>5219</v>
      </c>
      <c r="E37" s="34" t="n">
        <v>4.4</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5</v>
      </c>
      <c r="C57" s="50"/>
      <c r="D57" s="19" t="s">
        <v>5238</v>
      </c>
      <c r="E57" s="61" t="n">
        <v>3</v>
      </c>
    </row>
    <row r="58" s="17" customFormat="true" ht="15" hidden="false" customHeight="false" outlineLevel="0" collapsed="false">
      <c r="A58" s="33" t="s">
        <v>5239</v>
      </c>
      <c r="B58" s="62" t="n">
        <v>3</v>
      </c>
      <c r="C58" s="50"/>
      <c r="D58" s="26" t="s">
        <v>5239</v>
      </c>
      <c r="E58" s="62" t="n">
        <v>5</v>
      </c>
    </row>
    <row r="59" s="17" customFormat="true" ht="15" hidden="false" customHeight="false" outlineLevel="0" collapsed="false">
      <c r="A59" s="33" t="s">
        <v>5240</v>
      </c>
      <c r="B59" s="62"/>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t="n">
        <v>2</v>
      </c>
      <c r="C66" s="50"/>
      <c r="D66" s="26" t="s">
        <v>5245</v>
      </c>
      <c r="E66" s="62" t="n">
        <v>4</v>
      </c>
    </row>
    <row r="67" s="17" customFormat="true" ht="15" hidden="false" customHeight="false" outlineLevel="0" collapsed="false">
      <c r="A67" s="33" t="s">
        <v>5246</v>
      </c>
      <c r="B67" s="62" t="n">
        <v>4</v>
      </c>
      <c r="C67" s="50"/>
      <c r="D67" s="26" t="s">
        <v>5246</v>
      </c>
      <c r="E67" s="62" t="n">
        <v>2</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4</v>
      </c>
      <c r="C73" s="50"/>
      <c r="D73" s="19" t="s">
        <v>5250</v>
      </c>
      <c r="E73" s="61" t="n">
        <v>4</v>
      </c>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3</v>
      </c>
      <c r="C75" s="50"/>
      <c r="D75" s="26" t="s">
        <v>5252</v>
      </c>
      <c r="E75" s="62"/>
    </row>
    <row r="76" s="17" customFormat="true" ht="15" hidden="false" customHeight="false" outlineLevel="0" collapsed="false">
      <c r="A76" s="33" t="s">
        <v>5253</v>
      </c>
      <c r="B76" s="62" t="n">
        <v>2</v>
      </c>
      <c r="C76" s="50"/>
      <c r="D76" s="26" t="s">
        <v>5253</v>
      </c>
      <c r="E76" s="62"/>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2</v>
      </c>
      <c r="C86" s="50"/>
      <c r="D86" s="26" t="s">
        <v>5261</v>
      </c>
      <c r="E86" s="62"/>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0.25</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1</v>
      </c>
      <c r="E99" s="82"/>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0.03</v>
      </c>
      <c r="E100" s="82"/>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2" t="s">
        <v>5275</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0.01</v>
      </c>
      <c r="E102" s="82"/>
      <c r="F102" s="82" t="s">
        <v>5275</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0.05</v>
      </c>
      <c r="E103" s="82" t="n">
        <v>0.1</v>
      </c>
      <c r="F103" s="82" t="s">
        <v>5275</v>
      </c>
      <c r="G103" s="85"/>
      <c r="H103" s="86"/>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0.15</v>
      </c>
      <c r="E104" s="82"/>
      <c r="F104" s="82" t="s">
        <v>5275</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c r="E105" s="82" t="n">
        <v>0.01</v>
      </c>
      <c r="F105" s="82" t="s">
        <v>5275</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5275</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2" t="s">
        <v>5275</v>
      </c>
      <c r="G107" s="85"/>
      <c r="H107" s="86"/>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0.5</v>
      </c>
      <c r="E108" s="82" t="n">
        <v>0.4</v>
      </c>
      <c r="F108" s="82" t="s">
        <v>5275</v>
      </c>
      <c r="G108" s="85"/>
      <c r="H108" s="86"/>
    </row>
    <row r="109" customFormat="false" ht="15" hidden="false" customHeight="false" outlineLevel="0" collapsed="false">
      <c r="A109" s="78" t="s">
        <v>2276</v>
      </c>
      <c r="B109" s="79" t="str">
        <f aca="false">IF(A109="NEWCOD",IF(ISBLANK(G109),"renseigner le champ 'Nouveau taxon'",G109),VLOOKUP(A109,'Ref Taxo'!A:B,2,FALSE()))</f>
        <v>Hygrohypnum duriusculum</v>
      </c>
      <c r="C109" s="80" t="n">
        <f aca="false">IF(A109="NEWCOD",IF(ISBLANK(H109),"NoCod",H109),VLOOKUP(A109,'Ref Taxo'!A:D,4,FALSE()))</f>
        <v>9821</v>
      </c>
      <c r="D109" s="81" t="n">
        <v>0.01</v>
      </c>
      <c r="E109" s="82"/>
      <c r="F109" s="82" t="s">
        <v>5275</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0.15</v>
      </c>
      <c r="E110" s="82" t="n">
        <v>0.15</v>
      </c>
      <c r="F110" s="82" t="s">
        <v>5275</v>
      </c>
      <c r="G110" s="85"/>
      <c r="H110" s="86"/>
    </row>
    <row r="111" customFormat="false" ht="15" hidden="false" customHeight="false" outlineLevel="0" collapsed="false">
      <c r="A111" s="78" t="s">
        <v>1046</v>
      </c>
      <c r="B111" s="79" t="str">
        <f aca="false">IF(A111="NEWCOD",IF(ISBLANK(G111),"renseigner le champ 'Nouveau taxon'",G111),VLOOKUP(A111,'Ref Taxo'!A:B,2,FALSE()))</f>
        <v>Chrysosplenium oppositifolium</v>
      </c>
      <c r="C111" s="80" t="n">
        <f aca="false">IF(A111="NEWCOD",IF(ISBLANK(H111),"NoCod",H111),VLOOKUP(A111,'Ref Taxo'!A:D,4,FALSE()))</f>
        <v>1939</v>
      </c>
      <c r="D111" s="81"/>
      <c r="E111" s="82" t="n">
        <v>0.01</v>
      </c>
      <c r="F111" s="82" t="s">
        <v>5275</v>
      </c>
      <c r="G111" s="85"/>
      <c r="H111" s="86"/>
    </row>
    <row r="112" customFormat="false" ht="15" hidden="false" customHeight="false" outlineLevel="0" collapsed="false">
      <c r="A112" s="78" t="s">
        <v>3990</v>
      </c>
      <c r="B112" s="79" t="str">
        <f aca="false">IF(A112="NEWCOD",IF(ISBLANK(G112),"renseigner le champ 'Nouveau taxon'",G112),VLOOKUP(A112,'Ref Taxo'!A:B,2,FALSE()))</f>
        <v>Ranunculus repens</v>
      </c>
      <c r="C112" s="80" t="n">
        <f aca="false">IF(A112="NEWCOD",IF(ISBLANK(H112),"NoCod",H112),VLOOKUP(A112,'Ref Taxo'!A:D,4,FALSE()))</f>
        <v>1910</v>
      </c>
      <c r="D112" s="81" t="n">
        <v>0.01</v>
      </c>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2020-02-28T17:00:01Z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