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<sst xmlns="http://schemas.openxmlformats.org/spreadsheetml/2006/main" count="6459" uniqueCount="5301">
  <si>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</si>
  <si>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</si>
  <si>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</si>
  <si>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</si>
  <si>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</si>
  <si>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</si>
  <si>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</si>
  <si>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</si>
  <si>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</si>
  <si>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</si>
  <si>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</si>
  <si>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</si>
  <si>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</si>
  <si>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</si>
  <si>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</si>
  <si>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</si>
  <si>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</si>
  <si>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</si>
  <si>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</si>
  <si>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</si>
  <si>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</si>
  <si>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</si>
  <si>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</si>
  <si>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</si>
  <si>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</si>
  <si>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</si>
  <si>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</si>
  <si>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</si>
  <si>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</si>
  <si>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</si>
  <si>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</si>
  <si>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</si>
  <si>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</si>
  <si>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</si>
  <si>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</si>
  <si>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</si>
  <si>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</si>
  <si>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</si>
  <si>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</si>
  <si>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</si>
  <si>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</si>
  <si>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</si>
  <si>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</si>
  <si>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</si>
  <si>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</si>
  <si>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</si>
  <si>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</si>
  <si>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</si>
  <si>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</si>
  <si>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</si>
  <si>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</si>
  <si>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</si>
  <si>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</si>
  <si>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</si>
  <si>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</si>
  <si>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</si>
  <si>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</si>
  <si>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</si>
  <si>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</si>
  <si>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</si>
  <si>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</si>
  <si>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</si>
  <si>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</si>
  <si>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</si>
  <si>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</si>
  <si>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</si>
  <si>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</si>
  <si>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</si>
  <si>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</si>
  <si>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</si>
  <si>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</si>
  <si>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</si>
  <si>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</si>
  <si>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</si>
  <si>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</si>
  <si>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</si>
  <si>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</si>
  <si>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</si>
  <si>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</si>
  <si>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</si>
  <si>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</si>
  <si>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</si>
  <si>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</si>
  <si>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</si>
  <si>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</si>
  <si>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</si>
  <si>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</si>
  <si>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</si>
  <si>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</si>
  <si>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</si>
  <si>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</si>
  <si>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</si>
  <si>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</si>
  <si>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</si>
  <si>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</si>
  <si>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</si>
  <si>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</si>
  <si>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</si>
  <si>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</si>
  <si>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</si>
  <si>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</si>
  <si>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</si>
  <si>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</si>
  <si>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</si>
  <si>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</si>
  <si>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</si>
  <si>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</si>
  <si>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</si>
  <si>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</si>
  <si>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</si>
  <si>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</si>
  <si>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</si>
  <si>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</si>
  <si>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</si>
  <si>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</si>
  <si>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</si>
  <si>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</si>
  <si>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</si>
  <si>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</si>
  <si>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</si>
  <si>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</si>
  <si>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</si>
  <si>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</si>
  <si>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</si>
  <si>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</si>
  <si>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</si>
  <si>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</si>
  <si>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</si>
  <si>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</si>
  <si>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</si>
  <si>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</si>
  <si>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</si>
  <si>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</si>
  <si>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</si>
  <si>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</si>
  <si>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</si>
  <si>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</si>
  <si>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</si>
  <si>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</si>
  <si>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</si>
  <si>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</si>
  <si>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</si>
  <si>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</si>
  <si>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</si>
  <si>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</si>
  <si>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</si>
  <si>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</si>
  <si>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</si>
  <si>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</si>
  <si>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</si>
  <si>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</si>
  <si>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</si>
  <si>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</si>
  <si>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</si>
  <si>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</si>
  <si>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</si>
  <si>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</si>
  <si>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</si>
  <si>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</si>
  <si>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</si>
  <si>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</si>
  <si>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</si>
  <si>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</si>
  <si>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</si>
  <si>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</si>
  <si>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</si>
  <si>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</si>
  <si>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</si>
  <si>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</si>
  <si>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</si>
  <si>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</si>
  <si>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</si>
  <si>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</si>
  <si>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</si>
  <si>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</si>
  <si>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</si>
  <si>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</si>
  <si>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</si>
  <si>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</si>
  <si>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</si>
  <si>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</si>
  <si>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</si>
  <si>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</si>
  <si>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</si>
  <si>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</si>
  <si>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</si>
  <si>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</si>
  <si>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</si>
  <si>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</si>
  <si>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</si>
  <si>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</si>
  <si>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</si>
  <si>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</si>
  <si>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</si>
  <si>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</si>
  <si>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</si>
  <si>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</si>
  <si>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</si>
  <si>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</si>
  <si>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</si>
  <si>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</si>
  <si>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</si>
  <si>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</si>
  <si>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</si>
  <si>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</si>
  <si>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</si>
  <si>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</si>
  <si>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</si>
  <si>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</si>
  <si>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</si>
  <si>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</si>
  <si>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</si>
  <si>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</si>
  <si>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</si>
  <si>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</si>
  <si>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</si>
  <si>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</si>
  <si>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</si>
  <si>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</si>
  <si>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</si>
  <si>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</si>
  <si>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</si>
  <si>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</si>
  <si>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</si>
  <si>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</si>
  <si>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</si>
  <si>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</si>
  <si>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</si>
  <si>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</si>
  <si>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</si>
  <si>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</si>
  <si>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</si>
  <si>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</si>
  <si>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</si>
  <si>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</si>
  <si>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</si>
  <si>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</si>
  <si>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</si>
  <si>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</si>
  <si>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</si>
  <si>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</si>
  <si>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</si>
  <si>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</si>
  <si>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</si>
  <si>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</si>
  <si>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</si>
  <si>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</si>
  <si>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</si>
  <si>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</si>
  <si>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</si>
  <si>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</si>
  <si>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</si>
  <si>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</si>
  <si>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</si>
  <si>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</si>
  <si>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</si>
  <si>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</si>
  <si>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</si>
  <si>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</si>
  <si>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</si>
  <si>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</si>
  <si>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</si>
  <si>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</si>
  <si>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</si>
  <si>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</si>
  <si>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</si>
  <si>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</si>
  <si>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</si>
  <si>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</si>
  <si>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</si>
  <si>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</si>
  <si>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</si>
  <si>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</si>
  <si>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</si>
  <si>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</si>
  <si>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</si>
  <si>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</si>
  <si>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</si>
  <si>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</si>
  <si>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</si>
  <si>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</si>
  <si>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</si>
  <si>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</si>
  <si>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</si>
  <si>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</si>
  <si>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</si>
  <si>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</si>
  <si>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</si>
  <si>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</si>
  <si>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</si>
  <si>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</si>
  <si>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</si>
  <si>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</si>
  <si>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</si>
  <si>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</si>
  <si>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</si>
  <si>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</si>
  <si>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</si>
  <si>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</si>
  <si>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</si>
  <si>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</si>
  <si>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</si>
  <si>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</si>
  <si>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</si>
  <si>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</si>
  <si>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</si>
  <si>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</si>
  <si>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</si>
  <si>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</si>
  <si>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</si>
  <si>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</si>
  <si>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</si>
  <si>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</si>
  <si>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</si>
  <si>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</si>
  <si>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</si>
  <si>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</si>
  <si>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</si>
  <si>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</si>
  <si>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</si>
  <si>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</si>
  <si>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</si>
  <si>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</si>
  <si>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</si>
  <si>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</si>
  <si>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</si>
  <si>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</si>
  <si>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</si>
  <si>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</si>
  <si>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</si>
  <si>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</si>
  <si>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</si>
  <si>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</si>
  <si>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</si>
  <si>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</si>
  <si>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</si>
  <si>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</si>
  <si>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</si>
  <si>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</si>
  <si>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</si>
  <si>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</si>
  <si>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</si>
  <si>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</si>
  <si>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</si>
  <si>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</si>
  <si>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</si>
  <si>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</si>
  <si>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</si>
  <si>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</si>
  <si>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</si>
  <si>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</si>
  <si>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</si>
  <si>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</si>
  <si>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</si>
  <si>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</si>
  <si>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</si>
  <si>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</si>
  <si>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</si>
  <si>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</si>
  <si>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</si>
  <si>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</si>
  <si>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</si>
  <si>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</si>
  <si>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</si>
  <si>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</si>
  <si>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</si>
  <si>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</si>
  <si>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</si>
  <si>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</si>
  <si>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</si>
  <si>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</si>
  <si>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</si>
  <si>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</si>
  <si>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</si>
  <si>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</si>
  <si>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</si>
  <si>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</si>
  <si>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</si>
  <si>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</si>
  <si>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</si>
  <si>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</si>
  <si>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</si>
  <si>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</si>
  <si>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</si>
  <si>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</si>
  <si>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</si>
  <si>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</si>
  <si>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</si>
  <si>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</si>
  <si>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</si>
  <si>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</si>
  <si>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</si>
  <si>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</si>
  <si>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</si>
  <si>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</si>
  <si>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</si>
  <si>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</si>
  <si>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</si>
  <si>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</si>
  <si>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</si>
  <si>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</si>
  <si>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</si>
  <si>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</si>
  <si>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</si>
  <si>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</si>
  <si>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</si>
  <si>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</si>
  <si>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</si>
  <si>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</si>
  <si>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</si>
  <si>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</si>
  <si>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</si>
  <si>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</si>
  <si>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</si>
  <si>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</si>
  <si>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</si>
  <si>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</si>
  <si>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</si>
  <si>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</si>
  <si>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</si>
  <si>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</si>
  <si>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</si>
  <si>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</si>
  <si>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</si>
  <si>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</si>
  <si>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</si>
  <si>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</si>
  <si>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</si>
  <si>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</si>
  <si>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</si>
  <si>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</si>
  <si>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</si>
  <si>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</si>
  <si>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</si>
  <si>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</si>
  <si>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</si>
  <si>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</si>
  <si>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</si>
  <si>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</si>
  <si>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</si>
  <si>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</si>
  <si>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</si>
  <si>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</si>
  <si>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</si>
  <si>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</si>
  <si>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</si>
  <si>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</si>
  <si>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</si>
  <si>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</si>
  <si>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</si>
  <si>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</si>
  <si>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</si>
  <si>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</si>
  <si>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</si>
  <si>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</si>
  <si>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</si>
  <si>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</si>
  <si>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</si>
  <si>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</si>
  <si>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</si>
  <si>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</si>
  <si>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</si>
  <si>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</si>
  <si>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</si>
  <si>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</si>
  <si>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</si>
  <si>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</si>
  <si>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</si>
  <si>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</si>
  <si>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</si>
  <si>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</si>
  <si>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</si>
  <si>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</si>
  <si>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</si>
  <si>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</si>
  <si>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</si>
  <si>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</si>
  <si>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</si>
  <si>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</si>
  <si>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</si>
  <si>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</si>
  <si>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</si>
  <si>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</si>
  <si>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</si>
  <si>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</si>
  <si>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</si>
  <si>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</si>
  <si>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</si>
  <si>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</si>
  <si>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</si>
  <si>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</si>
  <si>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</si>
  <si>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</si>
  <si>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</si>
  <si>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</si>
  <si>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</si>
  <si>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</si>
  <si>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</si>
  <si>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</si>
  <si>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</si>
  <si>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</si>
  <si>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</si>
  <si>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</si>
  <si>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</si>
  <si>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</si>
  <si>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</si>
  <si>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</si>
  <si>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</si>
  <si>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</si>
  <si>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</si>
  <si>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</si>
  <si>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</si>
  <si>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</si>
  <si>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</si>
  <si>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</si>
  <si>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</si>
  <si>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</si>
  <si>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</si>
  <si>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</si>
  <si>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</si>
  <si>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</si>
  <si>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</si>
  <si>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</si>
  <si>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</si>
  <si>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</si>
  <si>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</si>
  <si>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</si>
  <si>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</si>
  <si>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</si>
  <si>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</si>
  <si>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</si>
  <si>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</si>
  <si>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</si>
  <si>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</si>
  <si>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</si>
  <si>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</si>
  <si>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</si>
  <si>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</si>
  <si>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</si>
  <si>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</si>
  <si>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</si>
  <si>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</si>
  <si>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</si>
  <si>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</si>
  <si>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</si>
  <si>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</si>
  <si>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</si>
  <si>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</si>
  <si>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</si>
  <si>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</si>
  <si>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</si>
  <si>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</si>
  <si>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</si>
  <si>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</si>
  <si>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</si>
  <si>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</si>
  <si>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</si>
  <si>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</si>
  <si>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</si>
  <si>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</si>
  <si>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</si>
  <si>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</si>
  <si>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</si>
  <si>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</si>
  <si>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</si>
  <si>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</si>
  <si>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</si>
  <si>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</si>
  <si>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</si>
  <si>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</si>
  <si>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</si>
  <si>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</si>
  <si>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</si>
  <si>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</si>
  <si>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</si>
  <si>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</si>
  <si>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</si>
  <si>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</si>
  <si>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</si>
  <si>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</si>
  <si>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</si>
  <si>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</si>
  <si>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</si>
  <si>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</si>
  <si>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</si>
  <si>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</si>
  <si>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</si>
  <si>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</si>
  <si>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</si>
  <si>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</si>
  <si>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</si>
  <si>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</si>
  <si>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</si>
  <si>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</si>
  <si>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</si>
  <si>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</si>
  <si>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</si>
  <si>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</si>
  <si>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</si>
  <si>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</si>
  <si>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</si>
  <si>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</si>
  <si>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</si>
  <si>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</si>
  <si>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</si>
  <si>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</si>
  <si>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</si>
  <si>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</si>
  <si>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</si>
  <si>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</si>
  <si>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</si>
  <si>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</si>
  <si>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</si>
  <si>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</si>
  <si>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</si>
  <si>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</si>
  <si>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</si>
  <si>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</si>
  <si>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</si>
  <si>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</si>
  <si>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</si>
  <si>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</si>
  <si>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</si>
  <si>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</si>
  <si>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</si>
  <si>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</si>
  <si>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</si>
  <si>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</si>
  <si>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</si>
  <si>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</si>
  <si>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</si>
  <si>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</si>
  <si>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</si>
  <si>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</si>
  <si>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</si>
  <si>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</si>
  <si>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</si>
  <si>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</si>
  <si>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</si>
  <si>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</si>
  <si>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</si>
  <si>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</si>
  <si>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</si>
  <si>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</si>
  <si>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</si>
  <si>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</si>
  <si>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</si>
  <si>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</si>
  <si>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</si>
  <si>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</si>
  <si>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</si>
  <si>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</si>
  <si>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</si>
  <si>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</si>
  <si>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</si>
  <si>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</si>
  <si>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</si>
  <si>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</si>
  <si>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</si>
  <si>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</si>
  <si>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</si>
  <si>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</si>
  <si>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</si>
  <si>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</si>
  <si>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</si>
  <si>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</si>
  <si>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</si>
  <si>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</si>
  <si>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</si>
  <si>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</si>
  <si>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</si>
  <si>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</si>
  <si>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</si>
  <si>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</si>
  <si>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</si>
  <si>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</si>
  <si>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</si>
  <si>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</si>
  <si>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</si>
  <si>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</si>
  <si>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</si>
  <si>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</si>
  <si>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</si>
  <si>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</si>
  <si>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</si>
  <si>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</si>
  <si>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</si>
  <si>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</si>
  <si>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</si>
  <si>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</si>
  <si>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</si>
  <si>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</si>
  <si>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</si>
  <si>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</si>
  <si>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</si>
  <si>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</si>
  <si>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</si>
  <si>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</si>
  <si>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</si>
  <si>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</si>
  <si>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</si>
  <si>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</si>
  <si>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</si>
  <si>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</si>
  <si>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</si>
  <si>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</si>
  <si>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</si>
  <si>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</si>
  <si>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</si>
  <si>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</si>
  <si>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</si>
  <si>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</si>
  <si>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</si>
  <si>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</si>
  <si>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</si>
  <si>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</si>
  <si>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</si>
  <si>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</si>
  <si>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</si>
  <si>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</si>
  <si>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</si>
  <si>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</si>
  <si>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</si>
  <si>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</si>
  <si>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</si>
  <si>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</si>
  <si>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</si>
  <si>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</si>
  <si>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</si>
  <si>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</si>
  <si>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</si>
  <si>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</si>
  <si>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</si>
  <si>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</si>
  <si>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</si>
  <si>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</si>
  <si>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</si>
  <si>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</si>
  <si>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</si>
  <si>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</si>
  <si>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</si>
  <si>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</si>
  <si>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</si>
  <si>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</si>
  <si>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</si>
  <si>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</si>
  <si>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</si>
  <si>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</si>
  <si>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</si>
  <si>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</si>
  <si>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</si>
  <si>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</si>
  <si>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</si>
  <si>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</si>
  <si>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</si>
  <si>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</si>
  <si>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</si>
  <si>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</si>
  <si>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</si>
  <si>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</si>
  <si>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</si>
  <si>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</si>
  <si>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</si>
  <si>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</si>
  <si>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</si>
  <si>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</si>
  <si>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</si>
  <si>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</si>
  <si>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</si>
  <si>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</si>
  <si>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</si>
  <si>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</si>
  <si>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</si>
  <si>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</si>
  <si>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</si>
  <si>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</si>
  <si>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</si>
  <si>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</si>
  <si>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</si>
  <si>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</si>
  <si>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</si>
  <si>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</si>
  <si>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</si>
  <si>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</si>
  <si>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</si>
  <si>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</si>
  <si>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</si>
  <si>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</si>
  <si>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</si>
  <si>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</si>
  <si>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</si>
  <si>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</si>
  <si>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</si>
  <si>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</si>
  <si>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</si>
  <si>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</si>
  <si>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</si>
  <si>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</si>
  <si>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</si>
  <si>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</si>
  <si>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</si>
  <si>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</si>
  <si>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</si>
  <si>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</si>
  <si>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</si>
  <si>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</si>
  <si>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</si>
  <si>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</si>
  <si>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</si>
  <si>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</si>
  <si>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</si>
  <si>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</si>
  <si>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</si>
  <si>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</si>
  <si>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</si>
  <si>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</si>
  <si>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</si>
  <si>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</si>
  <si>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</si>
  <si>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</si>
  <si>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</si>
  <si>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</si>
  <si>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</si>
  <si>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</si>
  <si>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</si>
  <si>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</si>
  <si>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</si>
  <si>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</si>
  <si>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</si>
  <si>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</si>
  <si>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</si>
  <si>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</si>
  <si>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</si>
  <si>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</si>
  <si>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</si>
  <si>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</si>
  <si>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</si>
  <si>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</si>
  <si>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</si>
  <si>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</si>
  <si>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</si>
  <si>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</si>
  <si>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</si>
  <si>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</si>
  <si>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</si>
  <si>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</si>
  <si>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</si>
  <si>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</si>
  <si>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</si>
  <si>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</si>
  <si>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</si>
  <si>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</si>
  <si>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</si>
  <si>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</si>
  <si>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</si>
  <si>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</si>
  <si>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</si>
  <si>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</si>
  <si>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</si>
  <si>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</si>
  <si>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</si>
  <si>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</si>
  <si>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</si>
  <si>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</si>
  <si>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</si>
  <si>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</si>
  <si>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</si>
  <si>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</si>
  <si>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</si>
  <si>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</si>
  <si>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</si>
  <si>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</si>
  <si>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</si>
  <si>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</si>
  <si>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</si>
  <si>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</si>
  <si>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</si>
  <si>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</si>
  <si>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</si>
  <si>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</si>
  <si>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</si>
  <si>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</si>
  <si>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</si>
  <si>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</si>
  <si>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</si>
  <si>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</si>
  <si>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</si>
  <si>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</si>
  <si>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</si>
  <si>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</si>
  <si>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</si>
  <si>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</si>
  <si>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</si>
  <si>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</si>
  <si>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</si>
  <si>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</si>
  <si>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</si>
  <si>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</si>
  <si>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</si>
  <si>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</si>
  <si>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</si>
  <si>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</si>
  <si>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</si>
  <si>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</si>
  <si>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</si>
  <si>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</si>
  <si>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</si>
  <si>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</si>
  <si>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</si>
  <si>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</si>
  <si>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</si>
  <si>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</si>
  <si>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</si>
  <si>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</si>
  <si>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</si>
  <si>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</si>
  <si>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</si>
  <si>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</si>
  <si>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</si>
  <si>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</si>
  <si>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</si>
  <si>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</si>
  <si>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</si>
  <si>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</si>
  <si>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</si>
  <si>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</si>
  <si>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</si>
  <si>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</si>
  <si>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</si>
  <si>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</si>
  <si>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</si>
  <si>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</si>
  <si>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</si>
  <si>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</si>
  <si>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</si>
  <si>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</si>
  <si>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</si>
  <si>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</si>
  <si>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</si>
  <si>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</si>
  <si>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</si>
  <si>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</si>
  <si>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</si>
  <si>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</si>
  <si>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</si>
  <si>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</si>
  <si>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</si>
  <si>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</si>
  <si>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</si>
  <si>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</si>
  <si>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</si>
  <si>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</si>
  <si>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</si>
  <si>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</si>
  <si>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</si>
  <si>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</si>
  <si>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</si>
  <si>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</si>
  <si>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</si>
  <si>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</si>
  <si>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</si>
  <si>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</si>
  <si>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</si>
  <si>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</si>
  <si>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</si>
  <si>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</si>
  <si>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</si>
  <si>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</si>
  <si>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</si>
  <si>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</si>
  <si>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</si>
  <si>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</si>
  <si>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</si>
  <si>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</si>
  <si>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</si>
  <si>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</si>
  <si>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</si>
  <si>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</si>
  <si>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</si>
  <si>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</si>
  <si>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</si>
  <si>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</si>
  <si>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</si>
  <si>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</si>
  <si>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</si>
  <si>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</si>
  <si>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</si>
  <si>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</si>
  <si>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</si>
  <si>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</si>
  <si>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</si>
  <si>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</si>
  <si>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</si>
  <si>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</si>
  <si>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</si>
  <si>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</si>
  <si>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</si>
  <si>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</si>
  <si>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</si>
  <si>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</si>
  <si>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</si>
  <si>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</si>
  <si>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</si>
  <si>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</si>
  <si>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</si>
  <si>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</si>
  <si>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</si>
  <si>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</si>
  <si>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</si>
  <si>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</si>
  <si>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</si>
  <si>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</si>
  <si>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</si>
  <si>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</si>
  <si>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</si>
  <si>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</si>
  <si>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</si>
  <si>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</si>
  <si>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</si>
  <si>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</si>
  <si>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</si>
  <si>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</si>
  <si>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</si>
  <si>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</si>
  <si>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</si>
  <si>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</si>
  <si>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</si>
  <si>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</si>
  <si>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</si>
  <si>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</si>
  <si>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</si>
  <si>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</si>
  <si>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</si>
  <si>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</si>
  <si>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</si>
  <si>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</si>
  <si>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</si>
  <si>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</si>
  <si>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</si>
  <si>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</si>
  <si>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</si>
  <si>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</si>
  <si>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</si>
  <si>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</si>
  <si>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</si>
  <si>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</si>
  <si>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</si>
  <si>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</si>
  <si>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</si>
  <si>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</si>
  <si>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</si>
  <si>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</si>
  <si>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</si>
  <si>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</si>
  <si>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</si>
  <si>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</si>
  <si>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</si>
  <si>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</si>
  <si>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</si>
  <si>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</si>
  <si>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</si>
  <si>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</si>
  <si>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</si>
  <si>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</si>
  <si>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</si>
  <si>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</si>
  <si>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</si>
  <si>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</si>
  <si>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</si>
  <si>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</si>
  <si>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</si>
  <si>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</si>
  <si>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</si>
  <si>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</si>
  <si>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</si>
  <si>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</si>
  <si>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</si>
  <si>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</si>
  <si>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</si>
  <si>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</si>
  <si>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</si>
  <si>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</si>
  <si>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</si>
  <si>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</si>
  <si>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</si>
  <si>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</si>
  <si>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</si>
  <si>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</si>
  <si>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</si>
  <si>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</si>
  <si>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</si>
  <si>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</si>
  <si>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</si>
  <si>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</si>
  <si>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</si>
  <si>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</si>
  <si>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</si>
  <si>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</si>
  <si>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</si>
  <si>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</si>
  <si>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</si>
  <si>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</si>
  <si>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</si>
  <si>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</si>
  <si>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</si>
  <si>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</si>
  <si>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</si>
  <si>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</si>
  <si>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</si>
  <si>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</si>
  <si>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</si>
  <si>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</si>
  <si>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</si>
  <si>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</si>
  <si>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</si>
  <si>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</si>
  <si>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</si>
  <si>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</si>
  <si>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</si>
  <si>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</si>
  <si>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</si>
  <si>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</si>
  <si>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</si>
  <si>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</si>
  <si>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</si>
  <si>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</si>
  <si>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</si>
  <si>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</si>
  <si>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</si>
  <si>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</si>
  <si>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</si>
  <si>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</si>
  <si>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</si>
  <si>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</si>
  <si>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</si>
  <si>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</si>
  <si>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</si>
  <si>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</si>
  <si>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</si>
  <si>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</si>
  <si>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</si>
  <si>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</si>
  <si>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</si>
  <si>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</si>
  <si>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</si>
  <si>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</si>
  <si>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</si>
  <si>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</si>
  <si>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</si>
  <si>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</si>
  <si>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</si>
  <si>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</si>
  <si>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</si>
  <si>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</si>
  <si>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</si>
  <si>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</si>
  <si>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</si>
  <si>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</si>
  <si>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</si>
  <si>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</si>
  <si>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</si>
  <si>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</si>
  <si>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</si>
  <si>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</si>
  <si>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</si>
  <si>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</si>
  <si>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</si>
  <si>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</si>
  <si>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</si>
  <si>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</si>
  <si>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</si>
  <si>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</si>
  <si>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</si>
  <si>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</si>
  <si>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</si>
  <si>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</si>
  <si>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</si>
  <si>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</si>
  <si>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</si>
  <si>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</si>
  <si>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</si>
  <si>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</si>
  <si>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</si>
  <si>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</si>
  <si>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</si>
  <si>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</si>
  <si>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</si>
  <si>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</si>
  <si>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</si>
  <si>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</si>
  <si>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</si>
  <si>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</si>
  <si>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</si>
  <si>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</si>
  <si>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</si>
  <si>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</si>
  <si>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</si>
  <si>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</si>
  <si>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</si>
  <si>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</si>
  <si>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</si>
  <si>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</si>
  <si>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</si>
  <si>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</si>
  <si>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</si>
  <si>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</si>
  <si>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</si>
  <si>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</si>
  <si>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</si>
  <si>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</si>
  <si>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</si>
  <si>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</si>
  <si>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</si>
  <si>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</si>
  <si>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</si>
  <si>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</si>
  <si>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</si>
  <si>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</si>
  <si>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</si>
  <si>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</si>
  <si>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</si>
  <si>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</si>
  <si>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</si>
  <si>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</si>
  <si>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</si>
  <si>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</si>
  <si>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</si>
  <si>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</si>
  <si>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</si>
  <si>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</si>
  <si>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</si>
  <si>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</si>
  <si>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</si>
  <si>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</si>
  <si>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</si>
  <si>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</si>
  <si>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</si>
  <si>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</si>
  <si>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</si>
  <si>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</si>
  <si>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</si>
  <si>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</si>
  <si>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</si>
  <si>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</si>
  <si>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</si>
  <si>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</si>
  <si>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</si>
  <si>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</si>
  <si>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</si>
  <si>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</si>
  <si>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</si>
  <si>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</si>
  <si>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</si>
  <si>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</si>
  <si>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</si>
  <si>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</si>
  <si>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</si>
  <si>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</si>
  <si>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</si>
  <si>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</si>
  <si>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</si>
  <si>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</si>
  <si>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</si>
  <si>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</si>
  <si>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</si>
  <si>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</si>
  <si>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</si>
  <si>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</si>
  <si>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</si>
  <si>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</si>
  <si>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</si>
  <si>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</si>
  <si>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</si>
  <si>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</si>
  <si>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</si>
  <si>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</si>
  <si>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</si>
  <si>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</si>
  <si>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</si>
  <si>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</si>
  <si>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</si>
  <si>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</si>
  <si>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</si>
  <si>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</si>
  <si>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</si>
  <si>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</si>
  <si>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</si>
  <si>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</si>
  <si>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</si>
  <si>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</si>
  <si>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</si>
  <si>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</si>
  <si>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</si>
  <si>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</si>
  <si>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</si>
  <si>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</si>
  <si>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</si>
  <si>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</si>
  <si>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</si>
  <si>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</si>
  <si>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</si>
  <si>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</si>
  <si>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</si>
  <si>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</si>
  <si>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</si>
  <si>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</si>
  <si>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</si>
  <si>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</si>
  <si>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</si>
  <si>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</si>
  <si>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</si>
  <si>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</si>
  <si>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</si>
  <si>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</si>
  <si>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</si>
  <si>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</si>
  <si>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</si>
  <si>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</si>
  <si>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</si>
  <si>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</si>
  <si>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</si>
  <si>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</si>
  <si>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</si>
  <si>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</si>
  <si>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</si>
  <si>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</si>
  <si>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</si>
  <si>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</si>
  <si>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</si>
  <si>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</si>
  <si>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</si>
  <si>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</si>
  <si>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</si>
  <si>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</si>
  <si>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</si>
  <si>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</si>
  <si>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</si>
  <si>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</si>
  <si>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</si>
  <si>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</si>
  <si>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</si>
  <si>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</si>
  <si>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</si>
  <si>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</si>
  <si>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</si>
  <si>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</si>
  <si>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</si>
  <si>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</si>
  <si>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</si>
  <si>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</si>
  <si>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</si>
  <si>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</si>
  <si>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</si>
  <si>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</si>
  <si>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</si>
  <si>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</si>
  <si>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</si>
  <si>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</si>
  <si>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</si>
  <si>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</si>
  <si>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</si>
  <si>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</si>
  <si>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</si>
  <si>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</si>
  <si>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</si>
  <si>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</si>
  <si>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</si>
  <si>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</si>
  <si>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</si>
  <si>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</si>
  <si>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</si>
  <si>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</si>
  <si>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</si>
  <si>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</si>
  <si>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</si>
  <si>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</si>
  <si>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</si>
  <si>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</si>
  <si>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</si>
  <si>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</si>
  <si>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</si>
  <si>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</si>
  <si>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</si>
  <si>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</si>
  <si>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</si>
  <si>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</si>
  <si>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</si>
  <si>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</si>
  <si>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</si>
  <si>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</si>
  <si>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</si>
  <si>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</si>
  <si>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</si>
  <si>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</si>
  <si>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</si>
  <si>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</si>
  <si>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</si>
  <si>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</si>
  <si>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</si>
  <si>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</si>
  <si>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</si>
  <si>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</si>
  <si>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</si>
  <si>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</si>
  <si>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</si>
  <si>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</si>
  <si>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</si>
  <si>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</si>
  <si>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</si>
  <si>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</si>
  <si>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</si>
  <si>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</si>
  <si>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</si>
  <si>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</si>
  <si>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</si>
  <si>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</si>
  <si>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</si>
  <si>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</si>
  <si>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</si>
  <si>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</si>
  <si>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</si>
  <si>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</si>
  <si>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</si>
  <si>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</si>
  <si>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</si>
  <si>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</si>
  <si>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</si>
  <si>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</si>
  <si>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</si>
  <si>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</si>
  <si>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</si>
  <si>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</si>
  <si>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</si>
  <si>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</si>
  <si>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</si>
  <si>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</si>
  <si>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</si>
  <si>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</si>
  <si>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</si>
  <si>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</si>
  <si>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</si>
  <si>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</si>
  <si>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</si>
  <si>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</si>
  <si>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</si>
  <si>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</si>
  <si>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</si>
  <si>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</si>
  <si>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</si>
  <si>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</si>
  <si>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</si>
  <si>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</si>
  <si>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</si>
  <si>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</si>
  <si>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</si>
  <si>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</si>
  <si>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</si>
  <si>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</si>
  <si>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</si>
  <si>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</si>
  <si>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</si>
  <si>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</si>
  <si>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</si>
  <si>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</si>
  <si>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</si>
  <si>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</si>
  <si>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</si>
  <si>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</si>
  <si>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</si>
  <si>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</si>
  <si>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</si>
  <si>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</si>
  <si>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</si>
  <si>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</si>
  <si>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</si>
  <si>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</si>
  <si>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</si>
  <si>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</si>
  <si>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</si>
  <si>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</si>
  <si>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</si>
  <si>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</si>
  <si>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</si>
  <si>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</si>
  <si>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</si>
  <si>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</si>
  <si>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</si>
  <si>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</si>
  <si>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</si>
  <si>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</si>
  <si>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</si>
  <si>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</si>
  <si>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</si>
  <si>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</si>
  <si>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</si>
  <si>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</si>
  <si>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</si>
  <si>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</si>
  <si>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</si>
  <si>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</si>
  <si>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</si>
  <si>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</si>
  <si>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</si>
  <si>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</si>
  <si>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</si>
  <si>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</si>
  <si>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</si>
  <si>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</si>
  <si>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</si>
  <si>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</si>
  <si>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</si>
  <si>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</si>
  <si>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</si>
  <si>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</si>
  <si>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</si>
  <si>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</si>
  <si>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</si>
  <si>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</si>
  <si>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</si>
  <si>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</si>
  <si>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</si>
  <si>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</si>
  <si>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</si>
  <si>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</si>
  <si>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</si>
  <si>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</si>
  <si>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</si>
  <si>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</si>
  <si>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</si>
  <si>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</si>
  <si>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</si>
  <si>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</si>
  <si>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</si>
  <si>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</si>
  <si>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</si>
  <si>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</si>
  <si>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</si>
  <si>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</si>
  <si>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</si>
  <si>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</si>
  <si>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</si>
  <si>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</si>
  <si>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</si>
  <si>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</si>
  <si>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</si>
  <si>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</si>
  <si>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</si>
  <si>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</si>
  <si>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</si>
  <si>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</si>
  <si>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</si>
  <si>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</si>
  <si>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</si>
  <si>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</si>
  <si>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</si>
  <si>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</si>
  <si>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</si>
  <si>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</si>
  <si>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</si>
  <si>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</si>
  <si>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</si>
  <si>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</si>
  <si>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</si>
  <si>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</si>
  <si>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</si>
  <si>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</si>
  <si>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</si>
  <si>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</si>
  <si>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</si>
  <si>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</si>
  <si>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</si>
  <si>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</si>
  <si>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</si>
  <si>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</si>
  <si>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</si>
  <si>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</si>
  <si>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</si>
  <si>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</si>
  <si>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</si>
  <si>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</si>
  <si>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</si>
  <si>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</si>
  <si>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</si>
  <si>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</si>
  <si>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</si>
  <si>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</si>
  <si>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</si>
  <si>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</si>
  <si>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</si>
  <si>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</si>
  <si>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</si>
  <si>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</si>
  <si>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</si>
  <si>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</si>
  <si>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</si>
  <si>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</si>
  <si>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</si>
  <si>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</si>
  <si>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</si>
  <si>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</si>
  <si>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</si>
  <si>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</si>
  <si>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</si>
  <si>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</si>
  <si>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</si>
  <si>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</si>
  <si>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</si>
  <si>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</si>
  <si>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</si>
  <si>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</si>
  <si>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</si>
  <si>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</si>
  <si>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</si>
  <si>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</si>
  <si>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</si>
  <si>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</si>
  <si>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</si>
  <si>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</si>
  <si>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</si>
  <si>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</si>
  <si>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</si>
  <si>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</si>
  <si>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</si>
  <si>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</si>
  <si>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</si>
  <si>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</si>
  <si>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</si>
  <si>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</si>
  <si>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</si>
  <si>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</si>
  <si>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</si>
  <si>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</si>
  <si>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</si>
  <si>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</si>
  <si>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</si>
  <si>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</si>
  <si>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</si>
  <si>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</si>
  <si>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</si>
  <si>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</si>
  <si>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</si>
  <si>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</si>
  <si>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</si>
  <si>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</si>
  <si>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</si>
  <si>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</si>
  <si>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</si>
  <si>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</si>
  <si>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</si>
  <si>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</si>
  <si>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</si>
  <si>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</si>
  <si>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</si>
  <si>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</si>
  <si>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</si>
  <si>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</si>
  <si>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</si>
  <si>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</si>
  <si>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</si>
  <si>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</si>
  <si>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</si>
  <si>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</si>
  <si>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</si>
  <si>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</si>
  <si>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</si>
  <si>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</si>
  <si>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</si>
  <si>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</si>
  <si>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</si>
  <si>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</si>
  <si>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</si>
  <si>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</si>
  <si>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</si>
  <si>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</si>
  <si>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</si>
  <si>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</si>
  <si>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</si>
  <si>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</si>
  <si>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</si>
  <si>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</si>
  <si>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</si>
  <si>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</si>
  <si>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</si>
  <si>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</si>
  <si>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</si>
  <si>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</si>
  <si>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</si>
  <si>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</si>
  <si>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</si>
  <si>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</si>
  <si>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</si>
  <si>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</si>
  <si>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</si>
  <si>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</si>
  <si>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</si>
  <si>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</si>
  <si>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</si>
  <si>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</si>
  <si>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</si>
  <si>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</si>
  <si>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</si>
  <si>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</si>
  <si>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</si>
  <si>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</si>
  <si>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</si>
  <si>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</si>
  <si>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</si>
  <si>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</si>
  <si>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</si>
  <si>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</si>
  <si>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</si>
  <si>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</si>
  <si>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</si>
  <si>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</si>
  <si>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</si>
  <si>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</si>
  <si>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</si>
  <si>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</si>
  <si>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</si>
  <si>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</si>
  <si>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</si>
  <si>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</si>
  <si>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</si>
  <si>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</si>
  <si>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</si>
  <si>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</si>
  <si>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</si>
  <si>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</si>
  <si>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</si>
  <si>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</si>
  <si>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</si>
  <si>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</si>
  <si>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</si>
  <si>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</si>
  <si>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</si>
  <si>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</si>
  <si>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</si>
  <si>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</si>
  <si>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</si>
  <si>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</si>
  <si>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</si>
  <si>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</si>
  <si>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</si>
  <si>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</si>
  <si>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</si>
  <si>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</si>
  <si>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</si>
  <si>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</si>
  <si>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</si>
  <si>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</si>
  <si>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</si>
  <si>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</si>
  <si>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</si>
  <si>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</si>
  <si>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</si>
  <si>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</si>
  <si>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</si>
  <si>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</si>
  <si>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</si>
  <si>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</si>
  <si>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</si>
  <si>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</si>
  <si>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</si>
  <si>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</si>
  <si>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</si>
  <si>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</si>
  <si>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</si>
  <si>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</si>
  <si>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</si>
  <si>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</si>
  <si>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</si>
  <si>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</si>
  <si>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</si>
  <si>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</si>
  <si>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</si>
  <si>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</si>
  <si>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</si>
  <si>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</si>
  <si>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</si>
  <si>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</si>
  <si>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</si>
  <si>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</si>
  <si>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</si>
  <si>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</si>
  <si>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</si>
  <si>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</si>
  <si>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</si>
  <si>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</si>
  <si>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</si>
  <si>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</si>
  <si>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</si>
  <si>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</si>
  <si>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</si>
  <si>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</si>
  <si>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</si>
  <si>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</si>
  <si>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</si>
  <si>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</si>
  <si>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</si>
  <si>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</si>
  <si>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</si>
  <si>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</si>
  <si>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</si>
  <si>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</si>
  <si>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</si>
  <si>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</si>
  <si>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</si>
  <si>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</si>
  <si>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</si>
  <si>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</si>
  <si>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</si>
  <si>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</si>
  <si>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</si>
  <si>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</si>
  <si>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</si>
  <si>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</si>
  <si>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</si>
  <si>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</si>
  <si>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</si>
  <si>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</si>
  <si>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</si>
  <si>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</si>
  <si>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</si>
  <si>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</si>
  <si>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</si>
  <si>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</si>
  <si>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</si>
  <si>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</si>
  <si>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</si>
  <si>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</si>
  <si>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</si>
  <si>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</si>
  <si>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</si>
  <si>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</si>
  <si>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</si>
  <si>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</si>
  <si>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</si>
  <si>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</si>
  <si>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</si>
  <si>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</si>
  <si>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</si>
  <si>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</si>
  <si>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</si>
  <si>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</si>
  <si>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</si>
  <si>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</si>
  <si>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</si>
  <si>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</si>
  <si>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</si>
  <si>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</si>
  <si>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</si>
  <si>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</si>
  <si>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</si>
  <si>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</si>
  <si>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</si>
  <si>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</si>
  <si>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</si>
  <si>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</si>
  <si>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</si>
  <si>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</si>
  <si>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</si>
  <si>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</si>
  <si>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</si>
  <si>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</si>
  <si>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</si>
  <si>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</si>
  <si>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</si>
  <si>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</si>
  <si>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</si>
  <si>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</si>
  <si>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</si>
  <si>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</si>
  <si>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</si>
  <si>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</si>
  <si>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</si>
  <si>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</si>
  <si>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</si>
  <si>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</si>
  <si>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</si>
  <si>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</si>
  <si>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</si>
  <si>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</si>
  <si>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</si>
  <si>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</si>
  <si>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</si>
  <si>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</si>
  <si>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</si>
  <si>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</si>
  <si>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</si>
  <si>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</si>
  <si>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</si>
  <si>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</si>
  <si>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</si>
  <si>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</si>
  <si>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</si>
  <si>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</si>
  <si>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</si>
  <si>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</si>
  <si>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</si>
  <si>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</si>
  <si>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</si>
  <si>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</si>
  <si>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</si>
  <si>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</si>
  <si>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</si>
  <si>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</si>
  <si>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</si>
  <si>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</si>
  <si>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</si>
  <si>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</si>
  <si>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</si>
  <si>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</si>
  <si>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</si>
  <si>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</si>
  <si>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</si>
  <si>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</si>
  <si>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</si>
  <si>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</si>
  <si>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</si>
  <si>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</si>
  <si>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</si>
  <si>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</si>
  <si>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</si>
  <si>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</si>
  <si>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</si>
  <si>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</si>
  <si>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</si>
  <si>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</si>
  <si>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</si>
  <si>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</si>
  <si>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</si>
  <si>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</si>
  <si>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</si>
  <si>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</si>
  <si>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</si>
  <si>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</si>
  <si>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</si>
  <si>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</si>
  <si>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</si>
  <si>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</si>
  <si>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</si>
  <si>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</si>
  <si>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</si>
  <si>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</si>
  <si>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</si>
  <si>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</si>
  <si>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</si>
  <si>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</si>
  <si>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</si>
  <si>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</si>
  <si>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</si>
  <si>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</si>
  <si>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</si>
  <si>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</si>
  <si>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</si>
  <si>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</si>
  <si>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</si>
  <si>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</si>
  <si>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</si>
  <si>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</si>
  <si>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</si>
  <si>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</si>
  <si>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</si>
  <si>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</si>
  <si>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</si>
  <si>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</si>
  <si>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</si>
  <si>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</si>
  <si>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</si>
  <si>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</si>
  <si>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</si>
  <si>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</si>
  <si>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</si>
  <si>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</si>
  <si>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</si>
  <si>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</si>
  <si>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</si>
  <si>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</si>
  <si>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</si>
  <si>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</si>
  <si>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</si>
  <si>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</si>
  <si>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</si>
  <si>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</si>
  <si>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</si>
  <si>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</si>
  <si>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</si>
  <si>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</si>
  <si>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</si>
  <si>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</si>
  <si>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</si>
  <si>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</si>
  <si>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</si>
  <si>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</si>
  <si>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</si>
  <si>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</si>
  <si>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</si>
  <si>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</si>
  <si>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</si>
  <si>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</si>
  <si>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</si>
  <si>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</si>
  <si>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</si>
  <si>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</si>
  <si>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</si>
  <si>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</si>
  <si>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</si>
  <si>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</si>
  <si>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</si>
  <si>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</si>
  <si>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</si>
  <si>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</si>
  <si>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</si>
  <si>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</si>
  <si>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</si>
  <si>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</si>
  <si>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</si>
  <si>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</si>
  <si>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</si>
  <si>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</si>
  <si>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</si>
  <si>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</si>
  <si>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</si>
  <si>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</si>
  <si>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</si>
  <si>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</si>
  <si>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</si>
  <si>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</si>
  <si>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</si>
  <si>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</si>
  <si>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</si>
  <si>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</si>
  <si>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</si>
  <si>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</si>
  <si>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</si>
  <si>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</si>
  <si>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</si>
  <si>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</si>
  <si>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</si>
  <si>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</si>
  <si>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</si>
  <si>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</si>
  <si>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</si>
  <si>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</si>
  <si>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</si>
  <si>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</si>
  <si>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</si>
  <si>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</si>
  <si>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</si>
  <si>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</si>
  <si>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</si>
  <si>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</si>
  <si>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</si>
  <si>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</si>
  <si>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</si>
  <si>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</si>
  <si>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</si>
  <si>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</si>
  <si>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</si>
  <si>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</si>
  <si>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</si>
  <si>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</si>
  <si>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</si>
  <si>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</si>
  <si>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</si>
  <si>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</si>
  <si>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</si>
  <si>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</si>
  <si>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</si>
  <si>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</si>
  <si>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</si>
  <si>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</si>
  <si>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</si>
  <si>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</si>
  <si>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</si>
  <si>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</si>
  <si>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</si>
  <si>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</si>
  <si>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</si>
  <si>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</si>
  <si>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</si>
  <si>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</si>
  <si>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</si>
  <si>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</si>
  <si>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</si>
  <si>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</si>
  <si>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</si>
  <si>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</si>
  <si>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</si>
  <si>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</si>
  <si>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</si>
  <si>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</si>
  <si>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</si>
  <si>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</si>
  <si>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</si>
  <si>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</si>
  <si>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</si>
  <si>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</si>
  <si>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</si>
  <si>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</si>
  <si>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</si>
  <si>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</si>
  <si>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</si>
  <si>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</si>
  <si>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</si>
  <si>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</si>
  <si>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</si>
  <si>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</si>
  <si>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</si>
  <si>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</si>
  <si>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</si>
  <si>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</si>
  <si>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</si>
  <si>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</si>
  <si>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</si>
  <si>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</si>
  <si>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</si>
  <si>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</si>
  <si>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</si>
  <si>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</si>
  <si>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</si>
  <si>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</si>
  <si>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</si>
  <si>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</si>
  <si>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</si>
  <si>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</si>
  <si>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</si>
  <si>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</si>
  <si>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</si>
  <si>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</si>
  <si>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</si>
  <si>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</si>
  <si>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</si>
  <si>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</si>
  <si>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</si>
  <si>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</si>
  <si>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</si>
  <si>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</si>
  <si>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</si>
  <si>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</si>
  <si>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</si>
  <si>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</si>
  <si>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</si>
  <si>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</si>
  <si>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</si>
  <si>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</si>
  <si>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</si>
  <si>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</si>
  <si>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</si>
  <si>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</si>
  <si>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</si>
  <si>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</si>
  <si>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</si>
  <si>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</si>
  <si>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</si>
  <si>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</si>
  <si>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</si>
  <si>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</si>
  <si>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</si>
  <si>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</si>
  <si>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</si>
  <si>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</si>
  <si>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</si>
  <si>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</si>
  <si>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</si>
  <si>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</si>
  <si>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</si>
  <si>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</si>
  <si>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</si>
  <si>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</si>
  <si>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</si>
  <si>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</si>
  <si>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</si>
  <si>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</si>
  <si>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</si>
  <si>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</si>
  <si>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</si>
  <si>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</si>
  <si>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</si>
  <si>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</si>
  <si>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</si>
  <si>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</si>
  <si>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</si>
  <si>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</si>
  <si>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</si>
  <si>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</si>
  <si>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</si>
  <si>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</si>
  <si>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</si>
  <si>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</si>
  <si>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</si>
  <si>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</si>
  <si>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</si>
  <si>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</si>
  <si>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</si>
  <si>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</si>
  <si>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</si>
  <si>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</si>
  <si>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</si>
  <si>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</si>
  <si>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</si>
  <si>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</si>
  <si>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</si>
  <si>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</si>
  <si>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</si>
  <si>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</si>
  <si>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</si>
  <si>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</si>
  <si>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</si>
  <si>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</si>
  <si>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</si>
  <si>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</si>
  <si>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</si>
  <si>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</si>
  <si>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</si>
  <si>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</si>
  <si>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</si>
  <si>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</si>
  <si>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</si>
  <si>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</si>
  <si>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</si>
  <si>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</si>
  <si>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</si>
  <si>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</si>
  <si>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</si>
  <si>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</si>
  <si>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</si>
  <si>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</si>
  <si>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</si>
  <si>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</si>
  <si>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</si>
  <si>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</si>
  <si>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</si>
  <si>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</si>
  <si>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</si>
  <si>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</si>
  <si>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</si>
  <si>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</si>
  <si>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</si>
  <si>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</si>
  <si>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</si>
  <si>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</si>
  <si>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</si>
  <si>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</si>
  <si>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</si>
  <si>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</si>
  <si>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</si>
  <si>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</si>
  <si>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</si>
  <si>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</si>
  <si>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</si>
  <si>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</si>
  <si>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</si>
  <si>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</si>
  <si>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</si>
  <si>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</si>
  <si>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</si>
  <si>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</si>
  <si>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</si>
  <si>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</si>
  <si>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</si>
  <si>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</si>
  <si>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</si>
  <si>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</si>
  <si>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</si>
  <si>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</si>
  <si>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</si>
  <si>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</si>
  <si>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</si>
  <si>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</si>
  <si>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</si>
  <si>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</si>
  <si>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</si>
  <si>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</si>
  <si>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</si>
  <si>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</si>
  <si>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</si>
  <si>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</si>
  <si>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</si>
  <si>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</si>
  <si>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</si>
  <si>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</si>
  <si>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</si>
  <si>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</si>
  <si>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</si>
  <si>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</si>
  <si>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</si>
  <si>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</si>
  <si>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</si>
  <si>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</si>
  <si>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</si>
  <si>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</si>
  <si>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</si>
  <si>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</si>
  <si>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</si>
  <si>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</si>
  <si>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</si>
  <si>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</si>
  <si>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</si>
  <si>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</si>
  <si>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</si>
  <si>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</si>
  <si>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</si>
  <si>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</si>
  <si>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</si>
  <si>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</si>
  <si>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</si>
  <si>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</si>
  <si>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</si>
  <si>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</si>
  <si>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</si>
  <si>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</si>
  <si>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</si>
  <si>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</si>
  <si>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</si>
  <si>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</si>
  <si>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</si>
  <si>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</si>
  <si>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</si>
  <si>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</si>
  <si>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</si>
  <si>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</si>
  <si>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</si>
  <si>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</si>
  <si>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</si>
  <si>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</si>
  <si>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</si>
  <si>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</si>
  <si>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</si>
  <si>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</si>
  <si>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</si>
  <si>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</si>
  <si>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</si>
  <si>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</si>
  <si>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</si>
  <si>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</si>
  <si>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</si>
  <si>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</si>
  <si>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</si>
  <si>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</si>
  <si>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</si>
  <si>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</si>
  <si>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</si>
  <si>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</si>
  <si>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</si>
  <si>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</si>
  <si>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</si>
  <si>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</si>
  <si>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</si>
  <si>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</si>
  <si>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</si>
  <si>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</si>
  <si>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</si>
  <si>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</si>
  <si>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</si>
  <si>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</si>
  <si>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</si>
  <si>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</si>
  <si>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</si>
  <si>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</si>
  <si>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</si>
  <si>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</si>
  <si>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</si>
  <si>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</si>
  <si>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</si>
  <si>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</si>
  <si>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</si>
  <si>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</si>
  <si>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</si>
  <si>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</si>
  <si>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</si>
  <si>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</si>
  <si>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</si>
  <si>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</si>
  <si>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</si>
  <si>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</si>
  <si>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</si>
  <si>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</si>
  <si>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</si>
  <si>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</si>
  <si>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</si>
  <si>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</si>
  <si>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</si>
  <si>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</si>
  <si>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</si>
  <si>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</si>
  <si>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</si>
  <si>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</si>
  <si>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</si>
  <si>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</si>
  <si>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</si>
  <si>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</si>
  <si>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</si>
  <si>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</si>
  <si>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</si>
  <si>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</si>
  <si>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</si>
  <si>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</si>
  <si>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</si>
  <si>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</si>
  <si>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</si>
  <si>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</si>
  <si>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</si>
  <si>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</si>
  <si>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</si>
  <si>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</si>
  <si>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</si>
  <si>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</si>
  <si>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</si>
  <si>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</si>
  <si>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</si>
  <si>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</si>
  <si>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</si>
  <si>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</si>
  <si>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</si>
  <si>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</si>
  <si>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</si>
  <si>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</si>
  <si>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</si>
  <si>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</si>
  <si>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</si>
  <si>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</si>
  <si>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</si>
  <si>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</si>
  <si>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</si>
  <si>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</si>
  <si>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</si>
  <si>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</si>
  <si>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</si>
  <si>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</si>
  <si>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</si>
  <si>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</si>
  <si>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</si>
  <si>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</si>
  <si>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</si>
  <si>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</si>
  <si>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</si>
  <si>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</si>
  <si>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</si>
  <si>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</si>
  <si>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</si>
  <si>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</si>
  <si>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</si>
  <si>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</si>
  <si>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</si>
  <si>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</si>
  <si>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</si>
  <si>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</si>
  <si>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</si>
  <si>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</si>
  <si>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</si>
  <si>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</si>
  <si>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</si>
  <si>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</si>
  <si>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</si>
  <si>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</si>
  <si>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</si>
  <si>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</si>
  <si>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</si>
  <si>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</si>
  <si>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</si>
  <si>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</si>
  <si>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</si>
  <si>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</si>
  <si>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</si>
  <si>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</si>
  <si>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</si>
  <si>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</si>
  <si>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</si>
  <si>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</si>
  <si>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</si>
  <si>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</si>
  <si>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</si>
  <si>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</si>
  <si>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</si>
  <si>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</si>
  <si>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</si>
  <si>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</si>
  <si>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</si>
  <si>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</si>
  <si>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</si>
  <si>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</si>
  <si>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</si>
  <si>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</si>
  <si>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</si>
  <si>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</si>
  <si>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</si>
  <si>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</si>
  <si>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</si>
  <si>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</si>
  <si>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</si>
  <si>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</si>
  <si>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</si>
  <si>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</si>
  <si>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</si>
  <si>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</si>
  <si>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</si>
  <si>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</si>
  <si>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</si>
  <si>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</si>
  <si>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</si>
  <si>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</si>
  <si>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</si>
  <si>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</si>
  <si>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</si>
  <si>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</si>
  <si>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</si>
  <si>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</si>
  <si>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</si>
  <si>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</si>
  <si>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</si>
  <si>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</si>
  <si>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</si>
  <si>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</si>
  <si>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</si>
  <si>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</si>
  <si>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</si>
  <si>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</si>
  <si>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</si>
  <si>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</si>
  <si>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</si>
  <si>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</si>
  <si>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</si>
  <si>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</si>
  <si>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</si>
  <si>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</si>
  <si>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</si>
  <si>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</si>
  <si>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</si>
  <si>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</si>
  <si>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</si>
  <si>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</si>
  <si>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</si>
  <si>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</si>
  <si>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</si>
  <si>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</si>
  <si>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</si>
  <si>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</si>
  <si>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</si>
  <si>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</si>
  <si>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</si>
  <si>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</si>
  <si>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</si>
  <si>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</si>
  <si>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</si>
  <si>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</si>
  <si>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</si>
  <si>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</si>
  <si>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</si>
  <si>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</si>
  <si>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</si>
  <si>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</si>
  <si>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</si>
  <si>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</si>
  <si>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</si>
  <si>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</si>
  <si>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</si>
  <si>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</si>
  <si>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</si>
  <si>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</si>
  <si>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</si>
  <si>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</si>
  <si>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</si>
  <si>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</si>
  <si>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</si>
  <si>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</si>
  <si>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</si>
  <si>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</si>
  <si>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</si>
  <si>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</si>
  <si>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</si>
  <si>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</si>
  <si>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</si>
  <si>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</si>
  <si>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</si>
  <si>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</si>
  <si>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</si>
  <si>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</si>
  <si>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</si>
  <si>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</si>
  <si>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</si>
  <si>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</si>
  <si>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</si>
  <si>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</si>
  <si>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</si>
  <si>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</si>
  <si>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</si>
  <si>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</si>
  <si>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</si>
  <si>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</si>
  <si>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</si>
  <si>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</si>
  <si>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</si>
  <si>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</si>
  <si>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</si>
  <si>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</si>
  <si>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</si>
  <si>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</si>
  <si>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</si>
  <si>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</si>
  <si>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</si>
  <si>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</si>
  <si>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</si>
  <si>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</si>
  <si>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</si>
  <si>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</si>
  <si>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</si>
  <si>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</si>
  <si>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</si>
  <si>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</si>
  <si>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</si>
  <si>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</si>
  <si>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</si>
  <si>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</si>
  <si>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</si>
  <si>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</si>
  <si>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</si>
  <si>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</si>
  <si>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</si>
  <si>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</si>
  <si>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</si>
  <si>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</si>
  <si>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</si>
  <si>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</si>
  <si>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</si>
  <si>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</si>
  <si>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</si>
  <si>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</si>
  <si>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</si>
  <si>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</si>
  <si>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</si>
  <si>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</si>
  <si>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</si>
  <si>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</si>
  <si>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</si>
  <si>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</si>
  <si>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</si>
  <si>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</si>
  <si>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</si>
  <si>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</si>
  <si>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</si>
  <si>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</si>
  <si>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</si>
  <si>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</si>
  <si>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</si>
  <si>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</si>
  <si>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</si>
  <si>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</si>
  <si>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</si>
  <si>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</si>
  <si>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</si>
  <si>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</si>
  <si>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</si>
  <si>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</si>
  <si>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</si>
  <si>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</si>
  <si>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</si>
  <si>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</si>
  <si>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</si>
  <si>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</si>
  <si>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</si>
  <si>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</si>
  <si>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</si>
  <si>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</si>
  <si>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</si>
  <si>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</si>
  <si>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</si>
  <si>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</si>
  <si>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</si>
  <si>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</si>
  <si>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</si>
  <si>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</si>
  <si>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</si>
  <si>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</si>
  <si>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</si>
  <si>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</si>
  <si>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</si>
  <si>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</si>
  <si>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</si>
  <si>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</si>
  <si>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</si>
  <si>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</si>
  <si>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</si>
  <si>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</si>
  <si>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</si>
  <si>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</si>
  <si>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</si>
  <si>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</si>
  <si>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</si>
  <si>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</si>
  <si>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</si>
  <si>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</si>
  <si>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</si>
  <si>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</si>
  <si>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</si>
  <si>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</si>
  <si>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</si>
  <si>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</si>
  <si>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</si>
  <si>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</si>
  <si>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</si>
  <si>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</si>
  <si>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</si>
  <si>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</si>
  <si>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</si>
  <si>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</si>
  <si>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</si>
  <si>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</si>
  <si>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</si>
  <si>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</si>
  <si>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</si>
  <si>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</si>
  <si>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</si>
  <si>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</si>
  <si>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</si>
  <si>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</si>
  <si>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</si>
  <si>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</si>
  <si>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</si>
  <si>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</si>
  <si>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</si>
  <si>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</si>
  <si>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</si>
  <si>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</si>
  <si>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</si>
  <si>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</si>
  <si>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</si>
  <si>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</si>
  <si>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</si>
  <si>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</si>
  <si>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</si>
  <si>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</si>
  <si>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</si>
  <si>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</si>
  <si>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</si>
  <si>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</si>
  <si>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</si>
  <si>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</si>
  <si>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</si>
  <si>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</si>
  <si>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</si>
  <si>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</si>
  <si>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</si>
  <si>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</si>
  <si>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</si>
  <si>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</si>
  <si>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</si>
  <si>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</si>
  <si>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</si>
  <si>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</si>
  <si>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</si>
  <si>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</si>
  <si>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</si>
  <si>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</si>
  <si>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</si>
  <si>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</si>
  <si>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</si>
  <si>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</si>
  <si>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</si>
  <si>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</si>
  <si>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</si>
  <si>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</si>
  <si>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</si>
  <si>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</si>
  <si>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</si>
  <si>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</si>
  <si>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</si>
  <si>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</si>
  <si>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</si>
  <si>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</si>
  <si>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</si>
  <si>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</si>
  <si>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</si>
  <si>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</si>
  <si>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</si>
  <si>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</si>
  <si>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</si>
  <si>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</si>
  <si>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</si>
  <si>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</si>
  <si>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</si>
  <si>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</si>
  <si>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</si>
  <si>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</si>
  <si>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</si>
  <si>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</si>
  <si>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</si>
  <si>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</si>
  <si>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</si>
  <si>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</si>
  <si>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</si>
  <si>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</si>
  <si>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</si>
  <si>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</si>
  <si>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</si>
  <si>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</si>
  <si>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</si>
  <si>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</si>
  <si>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</si>
  <si>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</si>
  <si>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</si>
  <si>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</si>
  <si>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</si>
  <si>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</si>
  <si>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</si>
  <si>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</si>
  <si>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</si>
  <si>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</si>
  <si>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</si>
  <si>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</si>
  <si>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</si>
  <si>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</si>
  <si>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</si>
  <si>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</si>
  <si>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</si>
  <si>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</si>
  <si>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</si>
  <si>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</si>
  <si>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</si>
  <si>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</si>
  <si>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</si>
  <si>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</si>
  <si>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</si>
  <si>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</si>
  <si>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</si>
  <si>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</si>
  <si>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</si>
  <si>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</si>
  <si>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</si>
  <si>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</si>
  <si>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</si>
  <si>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</si>
  <si>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</si>
  <si>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</si>
  <si>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</si>
  <si>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</si>
  <si>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</si>
  <si>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</si>
  <si>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</si>
  <si>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</si>
  <si>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</si>
  <si>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</si>
  <si>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</si>
  <si>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</si>
  <si>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</si>
  <si>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</si>
  <si>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</si>
  <si>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</si>
  <si>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</si>
  <si>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</si>
  <si>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</si>
  <si>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</si>
  <si>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</si>
  <si>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</si>
  <si>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</si>
  <si>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</si>
  <si>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</si>
  <si>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</si>
  <si>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</si>
  <si>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</si>
  <si>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</si>
  <si>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</si>
  <si>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</si>
  <si>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</si>
  <si>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</si>
  <si>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</si>
  <si>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</si>
  <si>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</si>
  <si>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</si>
  <si>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</si>
  <si>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</si>
  <si>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</si>
  <si>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</si>
  <si>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</si>
  <si>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</si>
  <si>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</si>
  <si>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</si>
  <si>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</si>
  <si>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</si>
  <si>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</si>
  <si>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</si>
  <si>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</si>
  <si>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</si>
  <si>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</si>
  <si>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</si>
  <si>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</si>
  <si>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</si>
  <si>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</si>
  <si>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</si>
  <si>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</si>
  <si>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</si>
  <si>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</si>
  <si>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</si>
  <si>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</si>
  <si>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</si>
  <si>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</si>
  <si>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</si>
  <si>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</si>
  <si>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</si>
  <si>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</si>
  <si>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</si>
  <si>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</si>
  <si>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</si>
  <si>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</si>
  <si>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</si>
  <si>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</si>
  <si>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</si>
  <si>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</si>
  <si>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</si>
  <si>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</si>
  <si>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</si>
  <si>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</si>
  <si>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</si>
  <si>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</si>
  <si>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</si>
  <si>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</si>
  <si>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</si>
  <si>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</si>
  <si>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</si>
  <si>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</si>
  <si>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</si>
  <si>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</si>
  <si>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</si>
  <si>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</si>
  <si>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</si>
  <si>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</si>
  <si>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</si>
  <si>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</si>
  <si>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</si>
  <si>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</si>
  <si>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</si>
  <si>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</si>
  <si>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</si>
  <si>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</si>
  <si>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</si>
  <si>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</si>
  <si>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</si>
  <si>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</si>
  <si>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</si>
  <si>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</si>
  <si>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</si>
  <si>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</si>
  <si>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</si>
  <si>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</si>
  <si>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</si>
  <si>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</si>
  <si>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</si>
  <si>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</si>
  <si>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</si>
  <si>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</si>
  <si>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</si>
  <si>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</si>
  <si>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</si>
  <si>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</si>
  <si>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</si>
  <si>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</si>
  <si>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</si>
  <si>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</si>
  <si>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</si>
  <si>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</si>
  <si>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</si>
  <si>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</si>
  <si>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</si>
  <si>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</si>
  <si>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</si>
  <si>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</si>
  <si>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</si>
  <si>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</si>
  <si>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</si>
  <si>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</si>
  <si>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</si>
  <si>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</si>
  <si>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</si>
  <si>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</si>
  <si>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</si>
  <si>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</si>
  <si>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</si>
  <si>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</si>
  <si>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</si>
  <si>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</si>
  <si>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</si>
  <si>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</si>
  <si>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</si>
  <si>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</si>
  <si>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</si>
  <si>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</si>
  <si>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</si>
  <si>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</si>
  <si>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</si>
  <si>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</si>
  <si>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</si>
  <si>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</si>
  <si>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</si>
  <si>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</si>
  <si>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</si>
  <si>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</si>
  <si>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</si>
  <si>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</si>
  <si>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</si>
  <si>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</si>
  <si>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</si>
  <si>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</si>
  <si>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</si>
  <si>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</si>
  <si>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</si>
  <si>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</si>
  <si>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</si>
  <si>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</si>
  <si>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</si>
  <si>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</si>
  <si>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</si>
  <si>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</si>
  <si>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</si>
  <si>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</si>
  <si>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</si>
  <si>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</si>
  <si>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</si>
  <si>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</si>
  <si>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</si>
  <si>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</si>
  <si>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</si>
  <si>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</si>
  <si>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</si>
  <si>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</si>
  <si>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</si>
  <si>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</si>
  <si>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</si>
  <si>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</si>
  <si>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</si>
  <si>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</si>
  <si>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</si>
  <si>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</si>
  <si>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</si>
  <si>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</si>
  <si>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</si>
  <si>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</si>
  <si>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</si>
  <si>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</si>
  <si>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</si>
  <si>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</si>
  <si>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</si>
  <si>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</si>
  <si>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</si>
  <si>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</si>
  <si>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</si>
  <si>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</si>
  <si>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</si>
  <si>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</si>
  <si>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</si>
  <si>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</si>
  <si>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</si>
  <si>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</si>
  <si>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</si>
  <si>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</si>
  <si>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</si>
  <si>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</si>
  <si>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</si>
  <si>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</si>
  <si>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</si>
  <si>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</si>
  <si>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</si>
  <si>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</si>
  <si>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</si>
  <si>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</si>
  <si>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</si>
  <si>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</si>
  <si>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</si>
  <si>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</si>
  <si>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</si>
  <si>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</si>
  <si>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</si>
  <si>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</si>
  <si>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</si>
  <si>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</si>
  <si>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</si>
  <si>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</si>
  <si>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</si>
  <si>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</si>
  <si>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</si>
  <si>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</si>
  <si>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</si>
  <si>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</si>
  <si>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</si>
  <si>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</si>
  <si>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</si>
  <si>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</si>
  <si>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</si>
  <si>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</si>
  <si>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</si>
  <si>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</si>
  <si>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</si>
  <si>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</si>
  <si>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</si>
  <si>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</si>
  <si>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</si>
  <si>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</si>
  <si>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</si>
  <si>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</si>
  <si>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</si>
  <si>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</si>
  <si>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</si>
  <si>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</si>
  <si>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</si>
  <si>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</si>
  <si>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</si>
  <si>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</si>
  <si>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</si>
  <si>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</si>
  <si>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</si>
  <si>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</si>
  <si>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</si>
  <si>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</si>
  <si>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</si>
  <si>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</si>
  <si>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</si>
  <si>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</si>
  <si>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</si>
  <si>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</si>
  <si>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</si>
  <si>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</si>
  <si>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</si>
  <si>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</si>
  <si>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</si>
  <si>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</si>
  <si>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</si>
  <si>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</si>
  <si>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</si>
  <si>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</si>
  <si>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</si>
  <si>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</si>
  <si>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</si>
  <si>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</si>
  <si>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</si>
  <si>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</si>
  <si>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</si>
  <si>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</si>
  <si>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</si>
  <si>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</si>
  <si>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</si>
  <si>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</si>
  <si>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</si>
  <si>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</si>
  <si>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</si>
  <si>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</si>
  <si>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</si>
  <si>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</si>
  <si>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</si>
  <si>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</si>
  <si>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</si>
  <si>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</si>
  <si>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</si>
  <si>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</si>
  <si>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</si>
  <si>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</si>
  <si>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</si>
  <si>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</si>
  <si>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</si>
  <si>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</si>
  <si>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</si>
  <si>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</si>
  <si>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</si>
  <si>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</si>
  <si>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</si>
  <si>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</si>
  <si>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</si>
  <si>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</si>
  <si>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</si>
  <si>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</si>
  <si>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</si>
  <si>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</si>
  <si>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</si>
  <si>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</si>
  <si>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</si>
  <si>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</si>
  <si>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</si>
  <si>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</si>
  <si>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</si>
  <si>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</si>
  <si>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</si>
  <si>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</si>
  <si>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</si>
  <si>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</si>
  <si>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</si>
  <si>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</si>
  <si>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</si>
  <si>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</si>
  <si>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</si>
  <si>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</si>
  <si>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</si>
  <si>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</si>
  <si>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</si>
  <si>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</si>
  <si>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</si>
  <si>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</si>
  <si>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</si>
  <si>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</si>
  <si>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</si>
  <si>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</si>
  <si>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</si>
  <si>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</si>
  <si>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</si>
  <si>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</si>
  <si>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</si>
  <si>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</si>
  <si>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</si>
  <si>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</si>
  <si>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</si>
  <si>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</si>
  <si>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</si>
  <si>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</si>
  <si>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</si>
  <si>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</si>
  <si>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</si>
  <si>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</si>
  <si>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</si>
  <si>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</si>
  <si>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</si>
  <si>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</si>
  <si>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</si>
  <si>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</si>
  <si>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</si>
  <si>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</si>
  <si>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</si>
  <si>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</si>
  <si>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</si>
  <si>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</si>
  <si>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</si>
  <si>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</si>
  <si>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</si>
  <si>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</si>
  <si>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</si>
  <si>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</si>
  <si>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</si>
  <si>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</si>
  <si>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</si>
  <si>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</si>
  <si>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</si>
  <si>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</si>
  <si>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</si>
  <si>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</si>
  <si>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</si>
  <si>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</si>
  <si>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</si>
  <si>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</si>
  <si>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</si>
  <si>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</si>
  <si>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</si>
  <si>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</si>
  <si>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</si>
  <si>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</si>
  <si>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</si>
  <si>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</si>
  <si>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</si>
  <si>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</si>
  <si>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</si>
  <si>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</si>
  <si>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</si>
  <si>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</si>
  <si>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</si>
  <si>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</si>
  <si>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</si>
  <si>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</si>
  <si>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</si>
  <si>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</si>
  <si>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</si>
  <si>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</si>
  <si>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</si>
  <si>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</si>
  <si>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</si>
  <si>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</si>
  <si>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</si>
  <si>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</si>
  <si>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</si>
  <si>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</si>
  <si>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</si>
  <si>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</si>
  <si>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</si>
  <si>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</si>
  <si>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</si>
  <si>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</si>
  <si>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</si>
  <si>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</si>
  <si>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</si>
  <si>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</si>
  <si>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</si>
  <si>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</si>
  <si>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</si>
  <si>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</si>
  <si>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</si>
  <si>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</si>
  <si>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</si>
  <si>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</si>
  <si>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</si>
  <si>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</si>
  <si>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</si>
  <si>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</si>
  <si>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</si>
  <si>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</si>
  <si>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</si>
  <si>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</si>
  <si>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</si>
  <si>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</si>
  <si>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</si>
  <si>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</si>
  <si>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</si>
  <si>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</si>
  <si>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</si>
  <si>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</si>
  <si>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</si>
  <si>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</si>
  <si>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</si>
  <si>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</si>
  <si>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</si>
  <si>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</si>
  <si>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</si>
  <si>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</si>
  <si>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</si>
  <si>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</si>
  <si>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</si>
  <si>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</si>
  <si>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</si>
  <si>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</si>
  <si>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</si>
  <si>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</si>
  <si>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</si>
  <si>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</si>
  <si>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</si>
  <si>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</si>
  <si>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</si>
  <si>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</si>
  <si>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</si>
  <si>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</si>
  <si>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</si>
  <si>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</si>
  <si>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</si>
  <si>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</si>
  <si>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</si>
  <si>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</si>
  <si>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</si>
  <si>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</si>
  <si>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</si>
  <si>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</si>
  <si>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</si>
  <si>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</si>
  <si>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</si>
  <si>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</si>
  <si>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</si>
  <si>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</si>
  <si>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</si>
  <si>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</si>
  <si>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</si>
  <si>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</si>
  <si>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</si>
  <si>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</si>
  <si>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</si>
  <si>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</si>
  <si>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</si>
  <si>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</si>
  <si>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</si>
  <si>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</si>
  <si>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</si>
  <si>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</si>
  <si>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</si>
  <si>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</si>
  <si>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</si>
  <si>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</si>
  <si>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</si>
  <si>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</si>
  <si>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</si>
  <si>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</si>
  <si>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</si>
  <si>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</si>
  <si>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</si>
  <si>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</si>
  <si>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</si>
  <si>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</si>
  <si>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</si>
  <si>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</si>
  <si>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</si>
  <si>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</si>
  <si>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</si>
  <si>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</si>
  <si>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</si>
  <si>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</si>
  <si>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</si>
  <si>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</si>
  <si>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</si>
  <si>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</si>
  <si>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</si>
  <si>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</si>
  <si>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</si>
  <si>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</si>
  <si>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</si>
  <si>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</si>
  <si>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</si>
  <si>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</si>
  <si>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</si>
  <si>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</si>
  <si>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</si>
  <si>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</si>
  <si>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</si>
  <si>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</si>
  <si>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</si>
  <si>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</si>
  <si>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</si>
  <si>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</si>
  <si>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</si>
  <si>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</si>
  <si>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</si>
  <si>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</si>
  <si>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</si>
  <si>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</si>
  <si>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</si>
  <si>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</si>
  <si>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</si>
  <si>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</si>
  <si>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</si>
  <si>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</si>
  <si>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</si>
  <si>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</si>
  <si>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</si>
  <si>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</si>
  <si>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</si>
  <si>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</si>
  <si>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</si>
  <si>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</si>
  <si>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</si>
  <si>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</si>
  <si>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</si>
  <si>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</si>
  <si>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</si>
  <si>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</si>
  <si>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</si>
  <si>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</si>
  <si>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</si>
  <si>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</si>
  <si>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</si>
  <si>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</si>
  <si>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</si>
  <si>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</si>
  <si>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</si>
  <si>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</si>
  <si>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</si>
  <si>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</si>
  <si>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</si>
  <si>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</si>
  <si>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</si>
  <si>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</si>
  <si>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</si>
  <si>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</si>
  <si>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</si>
  <si>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</si>
  <si>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</si>
  <si>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</si>
  <si>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</si>
  <si>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</si>
  <si>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</si>
  <si>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</si>
  <si>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</si>
  <si>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</si>
  <si>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</si>
  <si>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</si>
  <si>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</si>
  <si>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</si>
  <si>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</si>
  <si>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</si>
  <si>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</si>
  <si>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</si>
  <si>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</si>
  <si>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</si>
  <si>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</si>
  <si>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</si>
  <si>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</si>
  <si>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</si>
  <si>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</si>
  <si>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</si>
  <si>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</si>
  <si>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</si>
  <si>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</si>
  <si>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</si>
  <si>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</si>
  <si>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</si>
  <si>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</si>
  <si>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</si>
  <si>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</si>
  <si>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</si>
  <si>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</si>
  <si>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</si>
  <si>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</si>
  <si>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</si>
  <si>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</si>
  <si>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</si>
  <si>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</si>
  <si>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</si>
  <si>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</si>
  <si>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</si>
  <si>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</si>
  <si>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</si>
  <si>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</si>
  <si>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</si>
  <si>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</si>
  <si>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</si>
  <si>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</si>
  <si>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</si>
  <si>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</si>
  <si>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</si>
  <si>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</si>
  <si>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</si>
  <si>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</si>
  <si>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</si>
  <si>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</si>
  <si>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</si>
  <si>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</si>
  <si>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</si>
  <si>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</si>
  <si>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</si>
  <si>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</si>
  <si>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</si>
  <si>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</si>
  <si>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</si>
  <si>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</si>
  <si>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</si>
  <si>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</si>
  <si>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</si>
  <si>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</si>
  <si>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</si>
  <si>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</si>
  <si>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</si>
  <si>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</si>
  <si>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</si>
  <si>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</si>
  <si>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</si>
  <si>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</si>
  <si>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</si>
  <si>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</si>
  <si>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</si>
  <si>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</si>
  <si>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</si>
  <si>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</si>
  <si>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</si>
  <si>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</si>
  <si>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</si>
  <si>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</si>
  <si>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</si>
  <si>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</si>
  <si>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</si>
  <si>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</si>
  <si>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</si>
  <si>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</si>
  <si>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</si>
  <si>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</si>
  <si>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</si>
  <si>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</si>
  <si>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</si>
  <si>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</si>
  <si>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</si>
  <si>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</si>
  <si>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</si>
  <si>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</si>
  <si>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</si>
  <si>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</si>
  <si>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</si>
  <si>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</si>
  <si>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</si>
  <si>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</si>
  <si>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</si>
  <si>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</si>
  <si>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</si>
  <si>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</si>
  <si>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</si>
  <si>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</si>
  <si>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</si>
  <si>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</si>
  <si>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</si>
  <si>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</si>
  <si>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</si>
  <si>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</si>
  <si>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</si>
  <si>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</si>
  <si>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</si>
  <si>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</si>
  <si>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</si>
  <si>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</si>
  <si>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</si>
  <si>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</si>
  <si>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</si>
  <si>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</si>
  <si>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</si>
  <si>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</si>
  <si>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</si>
  <si>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</si>
  <si>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</si>
  <si>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</si>
  <si>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</si>
  <si>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</si>
  <si>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</si>
  <si>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</si>
  <si>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</si>
  <si>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</si>
  <si>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</si>
  <si>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</si>
  <si>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</si>
  <si>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</si>
  <si>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</si>
  <si>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</si>
  <si>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</si>
  <si>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</si>
  <si>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</si>
  <si>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</si>
  <si>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</si>
  <si>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</si>
  <si>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</si>
  <si>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</si>
  <si>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</si>
  <si>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</si>
  <si>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</si>
  <si>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</si>
  <si>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</si>
  <si>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</si>
  <si>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</si>
  <si>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</si>
  <si>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</si>
  <si>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</si>
  <si>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</si>
  <si>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</si>
  <si>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</si>
  <si>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</si>
  <si>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</si>
  <si>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</si>
  <si>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</si>
  <si>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</si>
  <si>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</si>
  <si>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</si>
  <si>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</si>
  <si>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</si>
  <si>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</si>
  <si>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</si>
  <si>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</si>
  <si>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</si>
  <si>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</si>
  <si>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</si>
  <si>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</si>
  <si>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</si>
  <si>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</si>
  <si>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</si>
  <si>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</si>
  <si>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</si>
  <si>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</si>
  <si>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</si>
  <si>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</si>
  <si>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</si>
  <si>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</si>
  <si>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</si>
  <si>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</si>
  <si>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</si>
  <si>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</si>
  <si>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</si>
  <si>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</si>
  <si>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</si>
  <si>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</si>
  <si>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</si>
  <si>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</si>
  <si>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</si>
  <si>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</si>
  <si>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</si>
  <si>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</si>
  <si>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</si>
  <si>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</si>
  <si>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</si>
  <si>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</si>
  <si>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</si>
  <si>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</si>
  <si>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</si>
  <si>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</si>
  <si>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</si>
  <si>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</si>
  <si>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</si>
  <si>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</si>
  <si>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</si>
  <si>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</si>
  <si>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</si>
  <si>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</si>
  <si>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</si>
  <si>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</si>
  <si>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</si>
  <si>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</si>
  <si>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</si>
  <si>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</si>
  <si>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</si>
  <si>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</si>
  <si>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</si>
  <si>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</si>
  <si>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</si>
  <si>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</si>
  <si>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</si>
  <si>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</si>
  <si>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</si>
  <si>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</si>
  <si>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</si>
  <si>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</si>
  <si>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</si>
  <si>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</si>
  <si>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</si>
  <si>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</si>
  <si>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</si>
  <si>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</si>
  <si>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</si>
  <si>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</si>
  <si>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</si>
  <si>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</si>
  <si>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</si>
  <si>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</si>
  <si>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</si>
  <si>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</si>
  <si>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</si>
  <si>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</si>
  <si>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</si>
  <si>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</si>
  <si>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</si>
  <si>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</si>
  <si>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</si>
  <si>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</si>
  <si>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</si>
  <si>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</si>
  <si>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</si>
  <si>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</si>
  <si>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</si>
  <si>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</si>
  <si>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</si>
  <si>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</si>
  <si>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</si>
  <si>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</si>
  <si>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</si>
  <si>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</si>
  <si>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</si>
  <si>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</si>
  <si>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</si>
  <si>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</si>
  <si>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</si>
  <si>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</si>
  <si>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</si>
  <si>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</si>
  <si>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</si>
  <si>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</si>
  <si>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</si>
  <si>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</si>
  <si>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</si>
  <si>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</si>
  <si>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</si>
  <si>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</si>
  <si>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</si>
  <si>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</si>
  <si>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</si>
  <si>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</si>
  <si>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</si>
  <si>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</si>
  <si>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</si>
  <si>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</si>
  <si>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</si>
  <si>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</si>
  <si>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</si>
  <si>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</si>
  <si>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</si>
  <si>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</si>
  <si>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</si>
  <si>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</si>
  <si>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</si>
  <si>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</si>
  <si>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</si>
  <si>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</si>
  <si>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</si>
  <si>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</si>
  <si>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</si>
  <si>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</si>
  <si>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</si>
  <si>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</si>
  <si>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</si>
  <si>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</si>
  <si>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</si>
  <si>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</si>
  <si>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</si>
  <si>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</si>
  <si>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</si>
  <si>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</si>
  <si>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</si>
  <si>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</si>
  <si>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</si>
  <si>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</si>
  <si>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</si>
  <si>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</si>
  <si>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</si>
  <si>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</si>
  <si>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</si>
  <si>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</si>
  <si>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</si>
  <si>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</si>
  <si>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</si>
  <si>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</si>
  <si>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</si>
  <si>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</si>
  <si>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</si>
  <si>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</si>
  <si>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</si>
  <si>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</si>
  <si>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</si>
  <si>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</si>
  <si>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</si>
  <si>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</si>
  <si>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</si>
  <si>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</si>
  <si>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</si>
  <si>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</si>
  <si>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</si>
  <si>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</si>
  <si>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</si>
  <si>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</si>
  <si>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</si>
  <si>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</si>
  <si>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</si>
  <si>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</si>
  <si>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</si>
  <si>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</si>
  <si>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</si>
  <si>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</si>
  <si>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</si>
  <si>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</si>
  <si>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</si>
  <si>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</si>
  <si>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</si>
  <si>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</si>
  <si>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</si>
  <si>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</si>
  <si>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</si>
  <si>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</si>
  <si>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</si>
  <si>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</si>
  <si>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</si>
  <si>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</si>
  <si>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</si>
  <si>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</si>
  <si>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</si>
  <si>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</si>
  <si>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</si>
  <si>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</si>
  <si>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</si>
  <si>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</si>
  <si>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</si>
  <si>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</si>
  <si>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</si>
  <si>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</si>
  <si>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</si>
  <si>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</si>
  <si>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</si>
  <si>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</si>
  <si>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</si>
  <si>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</si>
  <si>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</si>
  <si>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</si>
  <si>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</si>
  <si>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</si>
  <si>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</si>
  <si>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</si>
  <si>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</si>
  <si>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</si>
  <si>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</si>
  <si>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</si>
  <si>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</si>
  <si>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</si>
  <si>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</si>
  <si>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</si>
  <si>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</si>
  <si>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</si>
  <si>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</si>
  <si>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</si>
  <si>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</si>
  <si>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</si>
  <si>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</si>
  <si>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</si>
  <si>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</si>
  <si>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</si>
  <si>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</si>
  <si>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</si>
  <si>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</si>
  <si>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</si>
  <si>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</si>
  <si>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</si>
  <si>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</si>
  <si>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</si>
  <si>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</si>
  <si>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</si>
  <si>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</si>
  <si>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</si>
  <si>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</si>
  <si>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</si>
  <si>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</si>
  <si>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</si>
  <si>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</si>
  <si>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</si>
  <si>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</si>
  <si>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</si>
  <si>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</si>
  <si>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</si>
  <si>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</si>
  <si>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</si>
  <si>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</si>
  <si>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</si>
  <si>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</si>
  <si>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</si>
  <si>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</si>
  <si>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</si>
  <si>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</si>
  <si>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</si>
  <si>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</si>
  <si>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</si>
  <si>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</si>
  <si>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</si>
  <si>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</si>
  <si>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</si>
  <si>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</si>
  <si>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</si>
  <si>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</si>
  <si>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</si>
  <si>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</si>
  <si>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</si>
  <si>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</si>
  <si>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</si>
  <si>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</si>
  <si>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</si>
  <si>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</si>
  <si>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</si>
  <si>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</si>
  <si>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</si>
  <si>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</si>
  <si>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</si>
  <si>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</si>
  <si>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</si>
  <si>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</si>
  <si>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</si>
  <si>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</si>
  <si>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</si>
  <si>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</si>
  <si>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</si>
  <si>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</si>
  <si>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</si>
  <si>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</si>
  <si>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</si>
  <si>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</si>
  <si>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</si>
  <si>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</si>
  <si>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</si>
  <si>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</si>
  <si>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</si>
  <si>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</si>
  <si>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</si>
  <si>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</si>
  <si>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</si>
  <si>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</si>
  <si>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</si>
  <si>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</si>
  <si>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</si>
  <si>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</si>
  <si>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</si>
  <si>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</si>
  <si>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</si>
  <si>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</si>
  <si>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</si>
  <si>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</si>
  <si>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</si>
  <si>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</si>
  <si>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</si>
  <si>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</si>
  <si>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</si>
  <si>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</si>
  <si>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</si>
  <si>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</si>
  <si>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</si>
  <si>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</si>
  <si>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</si>
  <si>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</si>
  <si>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</si>
  <si>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</si>
  <si>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</si>
  <si>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</si>
  <si>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</si>
  <si>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</si>
  <si>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</si>
  <si>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</si>
  <si>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</si>
  <si>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</si>
  <si>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</si>
  <si>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</si>
  <si>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</si>
  <si>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</si>
  <si>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</si>
  <si>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</si>
  <si>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</si>
  <si>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</si>
  <si>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</si>
  <si>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</si>
  <si>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</si>
  <si>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</si>
  <si>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</si>
  <si>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</si>
  <si>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</si>
  <si>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</si>
  <si>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</si>
  <si>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</si>
  <si>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</si>
  <si>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</si>
  <si>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</si>
  <si>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</si>
  <si>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</si>
  <si>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</si>
  <si>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</si>
  <si>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</si>
  <si>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</si>
  <si>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</si>
  <si>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</si>
  <si>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</si>
  <si>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</si>
  <si>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</si>
  <si>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</si>
  <si>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</si>
  <si>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</si>
  <si>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</si>
  <si>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</si>
  <si>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</si>
  <si>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</si>
  <si>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</si>
  <si>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</si>
  <si>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</si>
  <si>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</si>
  <si>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</si>
  <si>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</si>
  <si>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</si>
  <si>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</si>
  <si>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</si>
  <si>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</si>
  <si>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</si>
  <si>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</si>
  <si>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</si>
  <si>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</si>
  <si>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</si>
  <si>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</si>
  <si>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</si>
  <si>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</si>
  <si>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</si>
  <si>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</si>
  <si>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</si>
  <si>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</si>
  <si>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</si>
  <si>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</si>
  <si>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</si>
  <si>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</si>
  <si>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</si>
  <si>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</si>
  <si>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</si>
  <si>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</si>
  <si>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</si>
  <si>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</si>
  <si>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</si>
  <si>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</si>
  <si>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</si>
  <si>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</si>
  <si>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</si>
  <si>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</si>
  <si>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</si>
  <si>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</si>
  <si>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</si>
  <si>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</si>
  <si>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</si>
  <si>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</si>
  <si>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</si>
  <si>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</si>
  <si>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</si>
  <si>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</si>
  <si>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</si>
  <si>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</si>
  <si>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</si>
  <si>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</si>
  <si>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</si>
  <si>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</si>
  <si>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</si>
  <si>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</si>
  <si>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</si>
  <si>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</si>
  <si>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</si>
  <si>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</si>
  <si>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</si>
  <si>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</si>
  <si>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</si>
  <si>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</si>
  <si>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</si>
  <si>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</si>
  <si>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</si>
  <si>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</si>
  <si>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</si>
  <si>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</si>
  <si>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</si>
  <si>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</si>
  <si>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</si>
  <si>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</si>
  <si>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</si>
  <si>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</si>
  <si>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</si>
  <si>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</si>
  <si>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</si>
  <si>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</si>
  <si>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</si>
  <si>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</si>
  <si>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</si>
  <si>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</si>
  <si>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</si>
  <si>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</si>
  <si>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</si>
  <si>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</si>
  <si>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</si>
  <si>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</si>
  <si>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</si>
  <si>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</si>
  <si>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</si>
  <si>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</si>
  <si>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</si>
  <si>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</si>
  <si>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</si>
  <si>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</si>
  <si>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</si>
  <si>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</si>
  <si>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</si>
  <si>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</si>
  <si>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</si>
  <si>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</si>
  <si>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</si>
  <si>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</si>
  <si>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</si>
  <si>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</si>
  <si>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</si>
  <si>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</si>
  <si>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</si>
  <si>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</si>
  <si>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</si>
  <si>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</si>
  <si>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</si>
  <si>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</si>
  <si>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</si>
  <si>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</si>
  <si>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</si>
  <si>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</si>
  <si>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</si>
  <si>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</si>
  <si>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</si>
  <si>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</si>
  <si>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</si>
  <si>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</si>
  <si>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</si>
  <si>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</si>
  <si>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</si>
  <si>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</si>
  <si>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</si>
  <si>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</si>
  <si>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</si>
  <si>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</si>
  <si>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</si>
  <si>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</si>
  <si>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</si>
  <si>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</si>
  <si>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</si>
  <si>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</si>
  <si>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</si>
  <si>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</si>
  <si>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</si>
  <si>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</si>
  <si>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</si>
  <si>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</si>
  <si>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</si>
  <si>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</si>
  <si>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</si>
  <si>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</si>
  <si>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</si>
  <si>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</si>
  <si>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</si>
  <si>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</si>
  <si>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</si>
  <si>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</si>
  <si>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</si>
  <si>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</si>
  <si>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</si>
  <si>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</si>
  <si>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</si>
  <si>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</si>
  <si>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</si>
  <si>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</si>
  <si>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</si>
  <si>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</si>
  <si>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</si>
  <si>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</si>
  <si>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</si>
  <si>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</si>
  <si>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</si>
  <si>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</si>
  <si>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</si>
  <si>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</si>
  <si>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</si>
  <si>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</si>
  <si>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</si>
  <si>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</si>
  <si>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</si>
  <si>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</si>
  <si>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</si>
  <si>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</si>
  <si>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</si>
  <si>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</si>
  <si>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</si>
  <si>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</si>
  <si>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</si>
  <si>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</si>
  <si>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</si>
  <si>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</si>
  <si>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</si>
  <si>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</si>
  <si>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</si>
  <si>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</si>
  <si>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</si>
  <si>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</si>
  <si>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</si>
  <si>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</si>
  <si>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</si>
  <si>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</si>
  <si>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</si>
  <si>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</si>
  <si>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</si>
  <si>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</si>
  <si>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</si>
  <si>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</si>
  <si>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</si>
  <si>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</si>
  <si>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</si>
  <si>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</si>
  <si>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</si>
  <si>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</si>
  <si>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</si>
  <si>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</si>
  <si>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</si>
  <si>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</si>
  <si>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</si>
  <si>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</si>
  <si>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</si>
  <si>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</si>
  <si>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</si>
  <si>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</si>
  <si>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</si>
  <si>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</si>
  <si>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</si>
  <si>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</si>
  <si>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</si>
  <si>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</si>
  <si>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</si>
  <si>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</si>
  <si>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</si>
  <si>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</si>
  <si>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</si>
  <si>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</si>
  <si>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</si>
  <si>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</si>
  <si>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</si>
  <si>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</si>
  <si>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</si>
  <si>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</si>
  <si>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</si>
  <si>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</si>
  <si>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</si>
  <si>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</si>
  <si>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</si>
  <si>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</si>
  <si>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</si>
  <si>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</si>
  <si>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</si>
  <si>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</si>
  <si>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</si>
  <si>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</si>
  <si>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</si>
  <si>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</si>
  <si>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</si>
  <si>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</si>
  <si>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</si>
  <si>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</si>
  <si>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</si>
  <si>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</si>
  <si>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</si>
  <si>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</si>
  <si>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</si>
  <si>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</si>
  <si>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</si>
  <si>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</si>
  <si>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</si>
  <si>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</si>
  <si>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</si>
  <si>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</si>
  <si>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</si>
  <si>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</si>
  <si>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</si>
  <si>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</si>
  <si>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</si>
  <si>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</si>
  <si>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</si>
  <si>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</si>
  <si>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</si>
  <si>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</si>
  <si>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</si>
  <si>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</si>
  <si>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</si>
  <si>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</si>
  <si>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</si>
  <si>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</si>
  <si>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</si>
  <si>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</si>
  <si>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</si>
  <si>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</si>
  <si>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</si>
  <si>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</si>
  <si>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</si>
  <si>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</si>
  <si>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</si>
  <si>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</si>
  <si>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</si>
  <si>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</si>
  <si>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</si>
  <si>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</si>
  <si>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</si>
  <si>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</si>
  <si>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</si>
  <si>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</si>
  <si>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</si>
  <si>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</si>
  <si>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</si>
  <si>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</si>
  <si>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</si>
  <si>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</si>
  <si>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</si>
  <si>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</si>
  <si>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</si>
  <si>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</si>
  <si>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</si>
  <si>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</si>
  <si>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</si>
  <si>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</si>
  <si>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</si>
  <si>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</si>
  <si>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</si>
  <si>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</si>
  <si>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</si>
  <si>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</si>
  <si>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</si>
  <si>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</si>
  <si>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</si>
  <si>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</si>
  <si>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</si>
  <si>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</si>
  <si>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</si>
  <si>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</si>
  <si>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</si>
  <si>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</si>
  <si>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</si>
  <si>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</si>
  <si>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</si>
  <si>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</si>
  <si>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</si>
  <si>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</si>
  <si>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</si>
  <si>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</si>
  <si>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</si>
  <si>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</si>
  <si>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</si>
  <si>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</si>
  <si>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</si>
  <si>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</si>
  <si>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</si>
  <si>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</si>
  <si>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</si>
  <si>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</si>
  <si>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</si>
  <si>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</si>
  <si>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</si>
  <si>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</si>
  <si>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</si>
  <si>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</si>
  <si>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</si>
  <si>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</si>
  <si>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</si>
  <si>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</si>
  <si>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</si>
  <si>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</si>
  <si>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</si>
  <si>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</si>
  <si>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</si>
  <si>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</si>
  <si>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</si>
  <si>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</si>
  <si>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</si>
  <si>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</si>
  <si>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</si>
  <si>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</si>
  <si>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</si>
  <si>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</si>
  <si>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</si>
  <si>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</si>
  <si>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</si>
  <si>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</si>
  <si>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</si>
  <si>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</si>
  <si>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</si>
  <si>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</si>
  <si>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</si>
  <si>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</si>
  <si>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</si>
  <si>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</si>
  <si>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</si>
  <si>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</si>
  <si>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</si>
  <si>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</si>
  <si>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</si>
  <si>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</si>
  <si>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</si>
  <si>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</si>
  <si>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</si>
  <si>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</si>
  <si>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</si>
  <si>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</si>
  <si>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</si>
  <si>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</si>
  <si>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</si>
  <si>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</si>
  <si>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</si>
  <si>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</si>
  <si>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</si>
  <si>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</si>
  <si>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</si>
  <si>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</si>
  <si>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</si>
  <si>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</si>
  <si>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</si>
  <si>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</si>
  <si>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</si>
  <si>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</si>
  <si>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</si>
  <si>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</si>
  <si>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</si>
  <si>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</si>
  <si>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</si>
  <si>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</si>
  <si>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</si>
  <si>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</si>
  <si>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</si>
  <si>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</si>
  <si>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</si>
  <si>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</si>
  <si>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</si>
  <si>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</si>
  <si>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</si>
  <si>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</si>
  <si>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</si>
  <si>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</si>
  <si>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</si>
  <si>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</si>
  <si>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</si>
  <si>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</si>
  <si>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</si>
  <si>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</si>
  <si>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</si>
  <si>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</si>
  <si>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</si>
  <si>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</si>
  <si>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</si>
  <si>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</si>
  <si>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</si>
  <si>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</si>
  <si>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</si>
  <si>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</si>
  <si>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</si>
  <si>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</si>
  <si>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</si>
  <si>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</si>
  <si>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</si>
  <si>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</si>
  <si>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</si>
  <si>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</si>
  <si>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</si>
  <si>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</si>
  <si>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</si>
  <si>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</si>
  <si>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</si>
  <si>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</si>
  <si>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</si>
  <si>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</si>
  <si>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</si>
  <si>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</si>
  <si>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</si>
  <si>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</si>
  <si>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</si>
  <si>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</si>
  <si>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</si>
  <si>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</si>
  <si>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</si>
  <si>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</si>
  <si>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</si>
  <si>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</si>
  <si>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</si>
  <si>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</si>
  <si>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</si>
  <si>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</si>
  <si>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</si>
  <si>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</si>
  <si>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</si>
  <si>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</si>
  <si>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</si>
  <si>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</si>
  <si>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</si>
  <si>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</si>
  <si>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</si>
  <si>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</si>
  <si>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</si>
  <si>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</si>
  <si>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</si>
  <si>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</si>
  <si>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</si>
  <si>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</si>
  <si>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</si>
  <si>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</si>
  <si>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</si>
  <si>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</si>
  <si>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</si>
  <si>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</si>
  <si>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</si>
  <si>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</si>
  <si>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</si>
  <si>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</si>
  <si>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</si>
  <si>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</si>
  <si>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</si>
  <si>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</si>
  <si>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</si>
  <si>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</si>
  <si>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</si>
  <si>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</si>
  <si>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</si>
  <si>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</si>
  <si>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</si>
  <si>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</si>
  <si>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</si>
  <si>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</si>
  <si>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</si>
  <si>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</si>
  <si>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</si>
  <si>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</si>
  <si>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</si>
  <si>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</si>
  <si>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</si>
  <si>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</si>
  <si>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</si>
  <si>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</si>
  <si>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</si>
  <si>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</si>
  <si>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</si>
  <si>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</si>
  <si>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</si>
  <si>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</si>
  <si>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</si>
  <si>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</si>
  <si>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</si>
  <si>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</si>
  <si>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</si>
  <si>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</si>
  <si>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</si>
  <si>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</si>
  <si>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</si>
  <si>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</si>
  <si>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</si>
  <si>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</si>
  <si>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</si>
  <si>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</si>
  <si>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</si>
  <si>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</si>
  <si>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</si>
  <si>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</si>
  <si>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</si>
  <si>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</si>
  <si>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</si>
  <si>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</si>
  <si>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</si>
  <si>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</si>
  <si>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</si>
  <si>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</si>
  <si>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</si>
  <si>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</si>
  <si>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</si>
  <si>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</si>
  <si>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</si>
  <si>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</si>
  <si>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</si>
  <si>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</si>
  <si>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</si>
  <si>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</si>
  <si>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</si>
  <si>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</si>
  <si>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</si>
  <si>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</si>
  <si>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</si>
  <si>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</si>
  <si>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</si>
  <si>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</si>
  <si>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</si>
  <si>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</si>
  <si>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</si>
  <si>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</si>
  <si>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</si>
  <si>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</si>
  <si>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</si>
  <si>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</si>
  <si>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</si>
  <si>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</si>
  <si>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</si>
  <si>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</si>
  <si>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</si>
  <si>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</si>
  <si>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</si>
  <si>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</si>
  <si>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</si>
  <si>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</si>
  <si>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</si>
  <si>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</si>
  <si>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</si>
  <si>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</si>
  <si>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</si>
  <si>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</si>
  <si>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</si>
  <si>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</si>
  <si>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</si>
  <si>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</si>
  <si>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</si>
  <si>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</si>
  <si>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</si>
  <si>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</si>
  <si>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</si>
  <si>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</si>
  <si>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</si>
  <si>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</si>
  <si>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</si>
  <si>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</si>
  <si>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</si>
  <si>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</si>
  <si>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</si>
  <si>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</si>
  <si>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</si>
  <si>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</si>
  <si>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</si>
  <si>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</si>
  <si>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</si>
  <si>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</si>
  <si>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</si>
  <si>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</si>
  <si>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</si>
  <si>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</si>
  <si>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</si>
  <si>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</si>
  <si>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</si>
  <si>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</si>
  <si>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</si>
  <si>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</si>
  <si>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</si>
  <si>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</si>
  <si>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</si>
  <si>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</si>
  <si>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</si>
  <si>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</si>
  <si>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</si>
  <si>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</si>
  <si>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</si>
  <si>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</si>
  <si>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</si>
  <si>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</si>
  <si>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</si>
  <si>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</si>
  <si>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</si>
  <si>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</si>
  <si>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</si>
  <si>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</si>
  <si>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</si>
  <si>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</si>
  <si>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</si>
  <si>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</si>
  <si>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</si>
  <si>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</si>
  <si>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</si>
  <si>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</si>
  <si>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</si>
  <si>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</si>
  <si>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</si>
  <si>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</si>
  <si>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</si>
  <si>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</si>
  <si>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</si>
  <si>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</si>
  <si>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</si>
  <si>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</si>
  <si>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</si>
  <si>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</si>
  <si>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</si>
  <si>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</si>
  <si>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</si>
  <si>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</si>
  <si>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</si>
  <si>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</si>
  <si>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</si>
  <si>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</si>
  <si>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</si>
  <si>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</si>
  <si>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</si>
  <si>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</si>
  <si>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</si>
  <si>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</si>
  <si>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</si>
  <si>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</si>
  <si>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</si>
  <si>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</si>
  <si>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</si>
  <si>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</si>
  <si>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</si>
  <si>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</si>
  <si>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</si>
  <si>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</si>
  <si>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</si>
  <si>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</si>
  <si>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</si>
  <si>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</si>
  <si>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</si>
  <si>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</si>
  <si>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</si>
  <si>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</si>
  <si>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</si>
  <si>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</si>
  <si>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</si>
  <si>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</si>
  <si>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</si>
  <si>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</si>
  <si>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</si>
  <si>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</si>
  <si>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</si>
  <si>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</si>
  <si>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</si>
  <si>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</si>
  <si>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</si>
  <si>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</si>
  <si>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</si>
  <si>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</si>
  <si>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</si>
  <si>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</si>
  <si>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</si>
  <si>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</si>
  <si>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</si>
  <si>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</si>
  <si>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</si>
  <si>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</si>
  <si>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</si>
  <si>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</si>
  <si>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</si>
  <si>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</si>
  <si>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</si>
  <si>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</si>
  <si>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</si>
  <si>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</si>
  <si>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</si>
  <si>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</si>
  <si>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</si>
  <si>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</si>
  <si>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</si>
  <si>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</si>
  <si>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</si>
  <si>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</si>
  <si>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</si>
  <si>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</si>
  <si>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</si>
  <si>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</si>
  <si>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</si>
  <si>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</si>
  <si>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</si>
  <si>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</si>
  <si>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</si>
  <si>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</si>
  <si>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</si>
  <si>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</si>
  <si>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</si>
  <si>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</si>
  <si>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</si>
  <si>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</si>
  <si>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</si>
  <si>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</si>
  <si>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</si>
  <si>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</si>
  <si>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</si>
  <si>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</si>
  <si>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</si>
  <si>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</si>
  <si>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</si>
  <si>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</si>
  <si>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</si>
  <si>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</si>
  <si>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</si>
  <si>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</si>
  <si>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</si>
  <si>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</si>
  <si>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</si>
  <si>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</si>
  <si>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</si>
  <si>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</si>
  <si>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</si>
  <si>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</si>
  <si>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</si>
  <si>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</si>
  <si>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</si>
  <si>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</si>
  <si>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</si>
  <si>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</si>
  <si>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</si>
  <si>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</si>
  <si>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</si>
  <si>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</si>
  <si>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</si>
  <si>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</si>
  <si>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</si>
  <si>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</si>
  <si>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</si>
  <si>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</si>
  <si>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</si>
  <si>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</si>
  <si>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</si>
  <si>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</si>
  <si>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</si>
  <si>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</si>
  <si>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</si>
  <si>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</si>
  <si>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</si>
  <si>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</si>
  <si>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</si>
  <si>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</si>
  <si>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</si>
  <si>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</si>
  <si>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</si>
  <si>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</si>
  <si>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</si>
  <si>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</si>
  <si>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</si>
  <si>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</si>
  <si>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</si>
  <si>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</si>
  <si>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</si>
  <si>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</si>
  <si>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</si>
  <si>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</si>
  <si>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</si>
  <si>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</si>
  <si>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</si>
  <si>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</si>
  <si>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</si>
  <si>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</si>
  <si>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</si>
  <si>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</si>
  <si>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</si>
  <si>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</si>
  <si>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</si>
  <si>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</si>
  <si>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</si>
  <si>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</si>
  <si>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</si>
  <si>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</si>
  <si>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</si>
  <si>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</si>
  <si>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</si>
  <si>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</si>
  <si>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</si>
  <si>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</si>
  <si>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</si>
  <si>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</si>
  <si>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</si>
  <si>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</si>
  <si>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</si>
  <si>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</si>
  <si>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</si>
  <si>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</si>
  <si>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</si>
  <si>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</si>
  <si>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</si>
  <si>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</si>
  <si>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</si>
  <si>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</si>
  <si>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</si>
  <si>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</si>
  <si>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</si>
  <si>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</si>
  <si>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</si>
  <si>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</si>
  <si>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</si>
  <si>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</si>
  <si>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</si>
  <si>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</si>
  <si>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</si>
  <si>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</si>
  <si>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</si>
  <si>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</si>
  <si>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</si>
  <si>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</si>
  <si>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</si>
  <si>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</si>
  <si>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</si>
  <si>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</si>
  <si>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</si>
  <si>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</si>
  <si>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</si>
  <si>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</si>
  <si>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</si>
  <si>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</si>
  <si>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</si>
  <si>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</si>
  <si>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</si>
  <si>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</si>
  <si>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</si>
  <si>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</si>
  <si>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</si>
  <si>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</si>
  <si>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</si>
  <si>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</si>
  <si>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</si>
  <si>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</si>
  <si>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</si>
  <si>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</si>
  <si>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</si>
  <si>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</si>
  <si>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</si>
  <si>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</si>
  <si>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</si>
  <si>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</si>
  <si>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</si>
  <si>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</si>
  <si>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</si>
  <si>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</si>
  <si>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</si>
  <si>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</si>
  <si>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</si>
  <si>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</si>
  <si>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</si>
  <si>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</si>
  <si>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</si>
  <si>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</si>
  <si>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</si>
  <si>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</si>
  <si>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</si>
  <si>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</si>
  <si>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</si>
  <si>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</si>
  <si>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</si>
  <si>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</si>
  <si>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</si>
  <si>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</si>
  <si>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</si>
  <si>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</si>
  <si>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</si>
  <si>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</si>
  <si>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</si>
  <si>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</si>
  <si>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</si>
  <si>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</si>
  <si>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</si>
  <si>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</si>
  <si>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</si>
  <si>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</si>
  <si>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</si>
  <si>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</si>
  <si>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</si>
  <si>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</si>
  <si>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</si>
  <si>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</si>
  <si>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</si>
  <si>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</si>
  <si>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</si>
  <si>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</si>
  <si>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</si>
  <si>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</si>
  <si>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</si>
  <si>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</si>
  <si>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</si>
  <si>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</si>
  <si>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</si>
  <si>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</si>
  <si>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</si>
  <si>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</si>
  <si>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</si>
  <si>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</si>
  <si>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</si>
  <si>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</si>
  <si>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</si>
  <si>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</si>
  <si>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</si>
  <si>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</si>
  <si>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</si>
  <si>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</si>
  <si>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</si>
  <si>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</si>
  <si>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</si>
  <si>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</si>
  <si>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</si>
  <si>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</si>
  <si>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</si>
  <si>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</si>
  <si>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</si>
  <si>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</si>
  <si>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</si>
  <si>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</si>
  <si>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</si>
  <si>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</si>
  <si>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</si>
  <si>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</si>
  <si>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</si>
  <si>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</si>
  <si>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</si>
  <si>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</si>
  <si>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</si>
  <si>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</si>
  <si>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</si>
  <si>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</si>
  <si>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</si>
  <si>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</si>
  <si>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</si>
  <si>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</si>
  <si>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</si>
  <si>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</si>
  <si>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</si>
  <si>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</si>
  <si>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</si>
  <si>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</si>
  <si>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</si>
  <si>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</si>
  <si>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</si>
  <si>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</si>
  <si>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</si>
  <si>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</si>
  <si>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</si>
  <si>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</si>
  <si>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</si>
  <si>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</si>
  <si>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</si>
  <si>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</si>
  <si>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</si>
  <si>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</si>
  <si>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</si>
  <si>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</si>
  <si>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</si>
  <si>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</si>
  <si>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</si>
  <si>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</si>
  <si>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</si>
  <si>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</si>
  <si>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</si>
  <si>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</si>
  <si>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</si>
  <si>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</si>
  <si>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</si>
  <si>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</si>
  <si>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</si>
  <si>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</si>
  <si>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</si>
  <si>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</si>
  <si>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</si>
  <si>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</si>
  <si>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</si>
  <si>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</si>
  <si>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</si>
  <si>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</si>
  <si>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</si>
  <si>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</si>
  <si>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</si>
  <si>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</si>
  <si>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</si>
  <si>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</si>
  <si>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</si>
  <si>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</si>
  <si>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</si>
  <si>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</si>
  <si>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</si>
  <si>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</si>
  <si>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</si>
  <si>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</si>
  <si>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</si>
  <si>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</si>
  <si>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</si>
  <si>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</si>
  <si>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</si>
  <si>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</si>
  <si>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</si>
  <si>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</si>
  <si>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</si>
  <si>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</si>
  <si>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</si>
  <si>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</si>
  <si>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</si>
  <si>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</si>
  <si>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</si>
  <si>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</si>
  <si>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</si>
  <si>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</si>
  <si>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</si>
  <si>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</si>
  <si>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</si>
  <si>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</si>
  <si>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</si>
  <si>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</si>
  <si>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</si>
  <si>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</si>
  <si>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</si>
  <si>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</si>
  <si>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</si>
  <si>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</si>
  <si>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</si>
  <si>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</si>
  <si>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</si>
  <si>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</si>
  <si>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</si>
  <si>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</si>
  <si>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</si>
  <si>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</si>
  <si>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</si>
  <si>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</si>
  <si>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</si>
  <si>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</si>
  <si>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</si>
  <si>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</si>
  <si>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</si>
  <si>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</si>
  <si>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</si>
  <si>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</si>
  <si>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</si>
  <si>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</si>
  <si>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</si>
  <si>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</si>
  <si>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</si>
  <si>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</si>
  <si>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</si>
  <si>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</si>
  <si>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</si>
  <si>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</si>
  <si>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</si>
  <si>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</si>
  <si>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</si>
  <si>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</si>
  <si>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</si>
  <si>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</si>
  <si>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</si>
  <si>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</si>
  <si>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</si>
  <si>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</si>
  <si>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</si>
  <si>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</si>
  <si>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</si>
  <si>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</si>
  <si>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</si>
  <si>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</si>
  <si>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</si>
  <si>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</si>
  <si>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</si>
  <si>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</si>
  <si>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</si>
  <si>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</si>
  <si>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</si>
  <si>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</si>
  <si>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</si>
  <si>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</si>
  <si>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</si>
  <si>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</si>
  <si>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</si>
  <si>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</si>
  <si>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</si>
  <si>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</si>
  <si>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</si>
  <si>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</si>
  <si>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</si>
  <si>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L'AVAL DE MENDE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</si>
  <si>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</si>
  <si>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</si>
  <si>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</si>
  <si>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</si>
  <si>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</si>
  <si>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</si>
  <si>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</si>
  <si>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</si>
  <si>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</si>
  <si>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</si>
  <si>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</si>
  <si>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</si>
  <si>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</si>
  <si>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</si>
  <si>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</si>
  <si>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</si>
  <si>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</si>
  <si>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</si>
  <si>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</si>
  <si>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</si>
  <si>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</si>
  <si>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</si>
  <si>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</si>
  <si>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</si>
  <si>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</si>
  <si>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</si>
  <si>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</si>
  <si>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</si>
  <si>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</si>
  <si>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</si>
  <si>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</si>
  <si>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</si>
  <si>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</si>
  <si>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</si>
  <si>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</si>
  <si>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</si>
  <si>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</si>
  <si>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</si>
  <si>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</si>
  <si>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</si>
  <si>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</si>
  <si>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</si>
  <si>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</si>
  <si>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</si>
  <si>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</si>
  <si>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</si>
  <si>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</si>
  <si>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</si>
  <si>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</si>
  <si>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</si>
  <si>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</si>
  <si>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</si>
  <si>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</si>
  <si>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</si>
  <si>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</si>
  <si>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</si>
  <si>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</si>
  <si>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</si>
  <si>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</si>
  <si>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</si>
  <si>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</si>
  <si>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</si>
  <si>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</si>
  <si>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</si>
  <si>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</si>
  <si>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</si>
  <si>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</si>
  <si>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</si>
  <si>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</si>
  <si>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</si>
  <si>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</si>
  <si>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</si>
  <si>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</si>
  <si>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</si>
  <si>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</si>
  <si>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</si>
  <si>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</si>
  <si>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</si>
  <si>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</si>
  <si>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</si>
  <si>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</si>
  <si>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</si>
  <si>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abondance Pacifastacus leniusculus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</si>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</sst>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736289</v>
      </c>
      <c r="G10" s="25"/>
      <c r="H10" s="25"/>
    </row>
    <row r="11" customFormat="false" ht="15" hidden="false" customHeight="false" outlineLevel="0" collapsed="false">
      <c r="A11" s="26" t="s">
        <v>5185</v>
      </c>
      <c r="B11" s="30" t="n">
        <v>43318</v>
      </c>
      <c r="D11" s="26" t="s">
        <v>5186</v>
      </c>
      <c r="E11" s="29" t="n">
        <v>6375862</v>
      </c>
      <c r="G11" s="25"/>
      <c r="H11" s="25"/>
    </row>
    <row r="12" customFormat="false" ht="15" hidden="false" customHeight="false" outlineLevel="0" collapsed="false">
      <c r="A12" s="26" t="s">
        <v>5187</v>
      </c>
      <c r="B12" s="29" t="s">
        <v>5188</v>
      </c>
      <c r="D12" s="26" t="s">
        <v>5189</v>
      </c>
      <c r="E12" s="29" t="n">
        <v>736194</v>
      </c>
      <c r="G12" s="25"/>
      <c r="H12" s="25"/>
    </row>
    <row r="13" customFormat="false" ht="17.25" hidden="false" customHeight="true" outlineLevel="0" collapsed="false">
      <c r="A13" s="12"/>
      <c r="B13" s="31"/>
      <c r="D13" s="26" t="s">
        <v>5190</v>
      </c>
      <c r="E13" s="29" t="n">
        <v>6375893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736289</v>
      </c>
    </row>
    <row r="18" customFormat="false" ht="15" hidden="false" customHeight="false" outlineLevel="0" collapsed="false">
      <c r="A18" s="36"/>
      <c r="B18" s="37" t="s">
        <v>5198</v>
      </c>
      <c r="C18" s="38" t="n">
        <f aca="false">E11</f>
        <v>6375862</v>
      </c>
    </row>
    <row r="19" customFormat="false" ht="15" hidden="false" customHeight="false" outlineLevel="0" collapsed="false">
      <c r="A19" s="33" t="s">
        <v>5199</v>
      </c>
      <c r="B19" s="39" t="n">
        <v>683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39</v>
      </c>
      <c r="D35" s="52" t="s">
        <v>5217</v>
      </c>
      <c r="E35" s="53" t="n">
        <v>61</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9.1</v>
      </c>
      <c r="C37" s="50"/>
      <c r="D37" s="55" t="s">
        <v>5221</v>
      </c>
      <c r="E37" s="34" t="n">
        <v>9.5</v>
      </c>
    </row>
    <row r="38" s="56" customFormat="true" ht="15" hidden="false" customHeight="true" outlineLevel="0" collapsed="false">
      <c r="A38" s="54" t="s">
        <v>5222</v>
      </c>
      <c r="B38" s="34" t="n">
        <v>7</v>
      </c>
      <c r="C38" s="50"/>
      <c r="D38" s="55" t="s">
        <v>5222</v>
      </c>
      <c r="E38" s="34" t="n">
        <v>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4</v>
      </c>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3</v>
      </c>
      <c r="C59" s="50"/>
      <c r="D59" s="26" t="s">
        <v>5241</v>
      </c>
      <c r="E59" s="62" t="n">
        <v>4</v>
      </c>
    </row>
    <row r="60" s="17" customFormat="true" ht="15" hidden="false" customHeight="false" outlineLevel="0" collapsed="false">
      <c r="A60" s="33" t="s">
        <v>5242</v>
      </c>
      <c r="B60" s="62"/>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3</v>
      </c>
      <c r="C84" s="50"/>
      <c r="D84" s="26" t="s">
        <v>5260</v>
      </c>
      <c r="E84" s="62" t="n">
        <v>4</v>
      </c>
    </row>
    <row r="85" s="17" customFormat="true" ht="15" hidden="false" customHeight="false" outlineLevel="0" collapsed="false">
      <c r="A85" s="33" t="s">
        <v>5261</v>
      </c>
      <c r="B85" s="62" t="n">
        <v>1</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0.1</v>
      </c>
      <c r="E97" s="79"/>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t="n">
        <v>0.01</v>
      </c>
      <c r="F98" s="79" t="s">
        <v>5274</v>
      </c>
    </row>
    <row r="99" customFormat="false" ht="15" hidden="false" customHeight="false" outlineLevel="0" collapsed="false">
      <c r="A99" s="75" t="s">
        <v>2605</v>
      </c>
      <c r="B99" s="76" t="str">
        <f aca="false">VLOOKUP(A99,'Ref Taxo'!A:B,2,FALSE())</f>
        <v>Lemanea</v>
      </c>
      <c r="C99" s="77" t="n">
        <f aca="false">VLOOKUP(A99,'Ref Taxo'!A:D,4,FALSE())</f>
        <v>1159</v>
      </c>
      <c r="D99" s="78" t="n">
        <v>5</v>
      </c>
      <c r="E99" s="79" t="n">
        <v>8</v>
      </c>
      <c r="F99" s="79" t="s">
        <v>5274</v>
      </c>
    </row>
    <row r="100" customFormat="false" ht="15" hidden="false" customHeight="false" outlineLevel="0" collapsed="false">
      <c r="A100" s="75" t="s">
        <v>2884</v>
      </c>
      <c r="B100" s="76" t="str">
        <f aca="false">VLOOKUP(A100,'Ref Taxo'!A:B,2,FALSE())</f>
        <v>Melosira</v>
      </c>
      <c r="C100" s="77" t="n">
        <f aca="false">VLOOKUP(A100,'Ref Taxo'!A:D,4,FALSE())</f>
        <v>8714</v>
      </c>
      <c r="D100" s="78" t="n">
        <v>0.01</v>
      </c>
      <c r="E100" s="79"/>
      <c r="F100" s="79" t="s">
        <v>5274</v>
      </c>
    </row>
    <row r="101" customFormat="false" ht="15" hidden="false" customHeight="false" outlineLevel="0" collapsed="false">
      <c r="A101" s="75" t="s">
        <v>1010</v>
      </c>
      <c r="B101" s="76" t="str">
        <f aca="false">VLOOKUP(A101,'Ref Taxo'!A:B,2,FALSE())</f>
        <v>Chiloscyphus polyanthos</v>
      </c>
      <c r="C101" s="77" t="n">
        <f aca="false">VLOOKUP(A101,'Ref Taxo'!A:D,4,FALSE())</f>
        <v>1186</v>
      </c>
      <c r="D101" s="78" t="n">
        <v>0.01</v>
      </c>
      <c r="E101" s="79"/>
      <c r="F101" s="79" t="s">
        <v>5274</v>
      </c>
    </row>
    <row r="102" customFormat="false" ht="15" hidden="false" customHeight="false" outlineLevel="0" collapsed="false">
      <c r="A102" s="75" t="s">
        <v>1071</v>
      </c>
      <c r="B102" s="76" t="str">
        <f aca="false">VLOOKUP(A102,'Ref Taxo'!A:B,2,FALSE())</f>
        <v>Cinclidotus riparius</v>
      </c>
      <c r="C102" s="77" t="n">
        <f aca="false">VLOOKUP(A102,'Ref Taxo'!A:D,4,FALSE())</f>
        <v>1321</v>
      </c>
      <c r="D102" s="78" t="n">
        <v>0.1</v>
      </c>
      <c r="E102" s="79" t="n">
        <v>0.1</v>
      </c>
      <c r="F102" s="79" t="s">
        <v>5274</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0.1</v>
      </c>
      <c r="E103" s="79"/>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t="n">
        <v>0.05</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0.75</v>
      </c>
      <c r="E105" s="79" t="n">
        <v>0.5</v>
      </c>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0.5</v>
      </c>
      <c r="E106" s="79" t="n">
        <v>0.1</v>
      </c>
      <c r="F106" s="79" t="s">
        <v>5274</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0.01</v>
      </c>
      <c r="E107" s="79"/>
      <c r="F107" s="79" t="s">
        <v>5274</v>
      </c>
    </row>
    <row r="108" customFormat="false" ht="15" hidden="false" customHeight="false" outlineLevel="0" collapsed="false">
      <c r="A108" s="75" t="s">
        <v>3422</v>
      </c>
      <c r="B108" s="76" t="str">
        <f aca="false">VLOOKUP(A108,'Ref Taxo'!A:B,2,FALSE())</f>
        <v>Phalaris arundinacea</v>
      </c>
      <c r="C108" s="77" t="n">
        <f aca="false">VLOOKUP(A108,'Ref Taxo'!A:D,4,FALSE())</f>
        <v>1577</v>
      </c>
      <c r="D108" s="78" t="n">
        <v>0.01</v>
      </c>
      <c r="E108" s="79"/>
      <c r="F108" s="79" t="s">
        <v>5274</v>
      </c>
    </row>
    <row r="109" customFormat="false" ht="15" hidden="false" customHeight="false" outlineLevel="0" collapsed="false">
      <c r="A109" s="75" t="s">
        <v>4174</v>
      </c>
      <c r="B109" s="76" t="str">
        <f aca="false">VLOOKUP(A109,'Ref Taxo'!A:B,2,FALSE())</f>
        <v>Rorippa sylvestris</v>
      </c>
      <c r="C109" s="77" t="n">
        <f aca="false">VLOOKUP(A109,'Ref Taxo'!A:D,4,FALSE())</f>
        <v>1767</v>
      </c>
      <c r="D109" s="78" t="n">
        <v>0.02</v>
      </c>
      <c r="E109" s="79"/>
      <c r="F109" s="79" t="s">
        <v>5275</v>
      </c>
    </row>
    <row r="110" customFormat="false" ht="15" hidden="false" customHeight="false" outlineLevel="0" collapsed="false">
      <c r="A110" s="75" t="s">
        <v>1720</v>
      </c>
      <c r="B110" s="76" t="str">
        <f aca="false">VLOOKUP(A110,'Ref Taxo'!A:B,2,FALSE())</f>
        <v>Equisetum arvense</v>
      </c>
      <c r="C110" s="77" t="n">
        <f aca="false">VLOOKUP(A110,'Ref Taxo'!A:D,4,FALSE())</f>
        <v>1384</v>
      </c>
      <c r="D110" s="78" t="n">
        <v>0.01</v>
      </c>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2019-03-01T17:07:52Z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